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rel-my.sharepoint.com/personal/jcook1_nrel_gov/Documents/BiPV/"/>
    </mc:Choice>
  </mc:AlternateContent>
  <xr:revisionPtr revIDLastSave="0" documentId="8_{4B90B004-F157-465E-843E-06D518D0D650}" xr6:coauthVersionLast="47" xr6:coauthVersionMax="47" xr10:uidLastSave="{00000000-0000-0000-0000-000000000000}"/>
  <bookViews>
    <workbookView xWindow="-108" yWindow="-108" windowWidth="23256" windowHeight="12576" firstSheet="1" activeTab="2" xr2:uid="{97955476-ADAB-EA45-A595-4B41C4216D1B}"/>
  </bookViews>
  <sheets>
    <sheet name="Instructions" sheetId="1" r:id="rId1"/>
    <sheet name="Re-Roofing" sheetId="2" r:id="rId2"/>
    <sheet name="New Construction" sheetId="3" r:id="rId3"/>
    <sheet name="Time &amp; Motion Form - Re-Roofing" sheetId="5" r:id="rId4"/>
    <sheet name="Time &amp; Motion Form - New cons" sheetId="4" r:id="rId5"/>
  </sheets>
  <externalReferences>
    <externalReference r:id="rId6"/>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3" i="3" l="1"/>
  <c r="W24" i="3" s="1"/>
  <c r="AF22" i="3"/>
  <c r="V22" i="3"/>
  <c r="U22" i="3"/>
  <c r="T22" i="3"/>
  <c r="AI22" i="3" s="1"/>
  <c r="S22" i="3"/>
  <c r="AL21" i="3"/>
  <c r="AF21" i="3"/>
  <c r="V21" i="3"/>
  <c r="U21" i="3"/>
  <c r="T21" i="3"/>
  <c r="AI21" i="3" s="1"/>
  <c r="S21" i="3"/>
  <c r="V20" i="3"/>
  <c r="U20" i="3"/>
  <c r="S20" i="3"/>
  <c r="V19" i="3"/>
  <c r="U19" i="3"/>
  <c r="S19" i="3"/>
  <c r="V18" i="3"/>
  <c r="U18" i="3"/>
  <c r="S18" i="3"/>
  <c r="V17" i="3"/>
  <c r="AE21" i="3" s="1"/>
  <c r="U17" i="3"/>
  <c r="S17" i="3"/>
  <c r="V16" i="3"/>
  <c r="U16" i="3"/>
  <c r="S16" i="3"/>
  <c r="V15" i="3"/>
  <c r="AL14" i="3" s="1"/>
  <c r="U15" i="3"/>
  <c r="AD22" i="3" s="1"/>
  <c r="S15" i="3"/>
  <c r="AB22" i="3" s="1"/>
  <c r="AI14" i="3"/>
  <c r="AF14" i="3"/>
  <c r="V14" i="3"/>
  <c r="U14" i="3"/>
  <c r="T14" i="3"/>
  <c r="AC14" i="3" s="1"/>
  <c r="S14" i="3"/>
  <c r="AI13" i="3"/>
  <c r="AF13" i="3"/>
  <c r="V13" i="3"/>
  <c r="U13" i="3"/>
  <c r="T13" i="3"/>
  <c r="AC13" i="3" s="1"/>
  <c r="S13" i="3"/>
  <c r="AF12" i="3"/>
  <c r="V12" i="3"/>
  <c r="AK12" i="3" s="1"/>
  <c r="U12" i="3"/>
  <c r="T12" i="3"/>
  <c r="AC12" i="3" s="1"/>
  <c r="S12" i="3"/>
  <c r="AF11" i="3"/>
  <c r="V11" i="3"/>
  <c r="U11" i="3"/>
  <c r="T11" i="3"/>
  <c r="AC11" i="3" s="1"/>
  <c r="S11" i="3"/>
  <c r="AL10" i="3"/>
  <c r="AF10" i="3"/>
  <c r="V10" i="3"/>
  <c r="AK10" i="3" s="1"/>
  <c r="U10" i="3"/>
  <c r="T10" i="3"/>
  <c r="AC10" i="3" s="1"/>
  <c r="S10" i="3"/>
  <c r="AF9" i="3"/>
  <c r="V9" i="3"/>
  <c r="AK9" i="3" s="1"/>
  <c r="U9" i="3"/>
  <c r="T9" i="3"/>
  <c r="AC9" i="3" s="1"/>
  <c r="S9" i="3"/>
  <c r="AL8" i="3"/>
  <c r="AF8" i="3"/>
  <c r="V8" i="3"/>
  <c r="U8" i="3"/>
  <c r="T8" i="3"/>
  <c r="AC8" i="3" s="1"/>
  <c r="S8" i="3"/>
  <c r="AL7" i="3"/>
  <c r="AF7" i="3"/>
  <c r="V7" i="3"/>
  <c r="AK7" i="3" s="1"/>
  <c r="U7" i="3"/>
  <c r="T7" i="3"/>
  <c r="AC7" i="3" s="1"/>
  <c r="S7" i="3"/>
  <c r="AL6" i="3"/>
  <c r="AF6" i="3"/>
  <c r="V6" i="3"/>
  <c r="AK6" i="3" s="1"/>
  <c r="U6" i="3"/>
  <c r="T6" i="3"/>
  <c r="AC6" i="3" s="1"/>
  <c r="S6" i="3"/>
  <c r="AF5" i="3"/>
  <c r="V5" i="3"/>
  <c r="AK5" i="3" s="1"/>
  <c r="U5" i="3"/>
  <c r="T5" i="3"/>
  <c r="AC5" i="3" s="1"/>
  <c r="S5" i="3"/>
  <c r="AL4" i="3"/>
  <c r="AF4" i="3"/>
  <c r="V4" i="3"/>
  <c r="U4" i="3"/>
  <c r="T4" i="3"/>
  <c r="AC4" i="3" s="1"/>
  <c r="S4" i="3"/>
  <c r="AL5" i="3" l="1"/>
  <c r="AB6" i="3"/>
  <c r="AK11" i="3"/>
  <c r="AB7" i="3"/>
  <c r="X21" i="3"/>
  <c r="AK8" i="3"/>
  <c r="AL9" i="3"/>
  <c r="X16" i="3"/>
  <c r="AA4" i="3" s="1"/>
  <c r="X20" i="3"/>
  <c r="X22" i="3"/>
  <c r="AB10" i="3"/>
  <c r="AJ11" i="3"/>
  <c r="AB14" i="3"/>
  <c r="AI12" i="3"/>
  <c r="AB9" i="3"/>
  <c r="AL11" i="3"/>
  <c r="AB5" i="3"/>
  <c r="AB8" i="3"/>
  <c r="AJ8" i="3"/>
  <c r="AJ9" i="3"/>
  <c r="AJ10" i="3"/>
  <c r="AB13" i="3"/>
  <c r="X18" i="3"/>
  <c r="AJ14" i="3"/>
  <c r="X15" i="3"/>
  <c r="AA22" i="3" s="1"/>
  <c r="AJ22" i="3"/>
  <c r="AJ6" i="3"/>
  <c r="AE6" i="3"/>
  <c r="AE7" i="3"/>
  <c r="AE8" i="3"/>
  <c r="AE9" i="3"/>
  <c r="AB12" i="3"/>
  <c r="AJ13" i="3"/>
  <c r="AK14" i="3"/>
  <c r="AK22" i="3"/>
  <c r="AJ7" i="3"/>
  <c r="V23" i="3"/>
  <c r="V24" i="3" s="1"/>
  <c r="AE5" i="3"/>
  <c r="AK13" i="3"/>
  <c r="AD14" i="3"/>
  <c r="X19" i="3"/>
  <c r="AJ21" i="3"/>
  <c r="AB4" i="3"/>
  <c r="AJ5" i="3"/>
  <c r="AJ4" i="3"/>
  <c r="AE4" i="3"/>
  <c r="AH6" i="3"/>
  <c r="AH7" i="3"/>
  <c r="AH8" i="3"/>
  <c r="AH9" i="3"/>
  <c r="AB11" i="3"/>
  <c r="AJ12" i="3"/>
  <c r="AD13" i="3"/>
  <c r="AK21" i="3"/>
  <c r="AD4" i="3"/>
  <c r="AD5" i="3"/>
  <c r="AD6" i="3"/>
  <c r="AD7" i="3"/>
  <c r="AD8" i="3"/>
  <c r="AD9" i="3"/>
  <c r="AD10" i="3"/>
  <c r="AD11" i="3"/>
  <c r="AD12" i="3"/>
  <c r="AB21" i="3"/>
  <c r="AL22" i="3"/>
  <c r="AE10" i="3"/>
  <c r="AE11" i="3"/>
  <c r="AE12" i="3"/>
  <c r="AE13" i="3"/>
  <c r="AE14" i="3"/>
  <c r="X17" i="3"/>
  <c r="AC21" i="3"/>
  <c r="AC22" i="3"/>
  <c r="AH10" i="3"/>
  <c r="AH11" i="3"/>
  <c r="AH12" i="3"/>
  <c r="AH13" i="3"/>
  <c r="AH14" i="3"/>
  <c r="AD21" i="3"/>
  <c r="S23" i="3"/>
  <c r="S24" i="3" s="1"/>
  <c r="AI4" i="3"/>
  <c r="AI10" i="3"/>
  <c r="AI11" i="3"/>
  <c r="AE22" i="3"/>
  <c r="T23" i="3"/>
  <c r="T24" i="3" s="1"/>
  <c r="AH5" i="3"/>
  <c r="AI5" i="3"/>
  <c r="AI6" i="3"/>
  <c r="X5" i="3"/>
  <c r="X6" i="3"/>
  <c r="X7" i="3"/>
  <c r="X8" i="3"/>
  <c r="X9" i="3"/>
  <c r="X10" i="3"/>
  <c r="X11" i="3"/>
  <c r="X12" i="3"/>
  <c r="X13" i="3"/>
  <c r="X14" i="3"/>
  <c r="AH21" i="3"/>
  <c r="AH22" i="3"/>
  <c r="U23" i="3"/>
  <c r="U24" i="3" s="1"/>
  <c r="AH4" i="3"/>
  <c r="AK4" i="3"/>
  <c r="AA7" i="3"/>
  <c r="AA8" i="3"/>
  <c r="AI7" i="3"/>
  <c r="AI9" i="3"/>
  <c r="AL12" i="3"/>
  <c r="AL13" i="3"/>
  <c r="AI8" i="3"/>
  <c r="X4" i="3"/>
  <c r="AG9" i="3" l="1"/>
  <c r="AG6" i="3"/>
  <c r="AL23" i="3"/>
  <c r="AL24" i="3" s="1"/>
  <c r="AM6" i="3"/>
  <c r="AM9" i="3"/>
  <c r="AM21" i="3"/>
  <c r="AG13" i="3"/>
  <c r="AM7" i="3"/>
  <c r="AG4" i="3"/>
  <c r="AM8" i="3"/>
  <c r="AA5" i="3"/>
  <c r="AM11" i="3"/>
  <c r="Z15" i="3"/>
  <c r="AA13" i="3"/>
  <c r="AA12" i="3"/>
  <c r="AA10" i="3"/>
  <c r="AM13" i="3"/>
  <c r="AA14" i="3"/>
  <c r="AA6" i="3"/>
  <c r="AK23" i="3"/>
  <c r="AK24" i="3" s="1"/>
  <c r="AA21" i="3"/>
  <c r="AA11" i="3"/>
  <c r="AM14" i="3"/>
  <c r="AJ23" i="3"/>
  <c r="AJ24" i="3" s="1"/>
  <c r="AA9" i="3"/>
  <c r="AM22" i="3"/>
  <c r="AM12" i="3"/>
  <c r="AI23" i="3"/>
  <c r="AI24" i="3" s="1"/>
  <c r="X23" i="3"/>
  <c r="X24" i="3" s="1"/>
  <c r="Z16" i="3"/>
  <c r="Z18" i="3"/>
  <c r="Z20" i="3"/>
  <c r="Z17" i="3"/>
  <c r="Z19" i="3"/>
  <c r="AG21" i="3"/>
  <c r="AG10" i="3"/>
  <c r="AM5" i="3"/>
  <c r="AG11" i="3"/>
  <c r="AE23" i="3"/>
  <c r="AE24" i="3" s="1"/>
  <c r="AG22" i="3"/>
  <c r="AG7" i="3"/>
  <c r="AB23" i="3"/>
  <c r="AB24" i="3" s="1"/>
  <c r="AM4" i="3"/>
  <c r="AH23" i="3"/>
  <c r="AH24" i="3" s="1"/>
  <c r="AC23" i="3"/>
  <c r="AC24" i="3" s="1"/>
  <c r="AG8" i="3"/>
  <c r="AG12" i="3"/>
  <c r="AM10" i="3"/>
  <c r="AG5" i="3"/>
  <c r="AD23" i="3"/>
  <c r="AD24" i="3" s="1"/>
  <c r="AG14" i="3"/>
  <c r="AG23" i="3" l="1"/>
  <c r="AG24" i="3" s="1"/>
  <c r="AM23" i="3"/>
  <c r="AM24" i="3" s="1"/>
</calcChain>
</file>

<file path=xl/sharedStrings.xml><?xml version="1.0" encoding="utf-8"?>
<sst xmlns="http://schemas.openxmlformats.org/spreadsheetml/2006/main" count="1398" uniqueCount="309">
  <si>
    <t>User Guide for Residential Roofing Integrated Photovoltaics Public Data</t>
  </si>
  <si>
    <t>The data file includes field observations of residential roofing integrated photovoltaics installation that happened between July 2021 and June 2022 in California. There are 21 observations - 2 in the re-roofing category and 19 in the new construction category. 
The file includes two time and motion forms (Re-Roofing &amp; New Construction) we used to capture the time it takes for each activity in the rooftop solar and electrical installation process.   You will see the duration for detailed steps along with activities that are included for total installation time for the paper. 
There are three parts to the time and motion form - Part 1 has project and crew characteristics, product information, and inspection and permitting data and can be filled before the installation. Part 2 has the actual installation time stamps and related notes. Part 3 has the crew information and can be filled on-site or off-site, but this section is optional. 
The re-roofing form has pre-solar activities and gutters and vents section in Part 2 of the form, whereas new construction form includes a section for capturing the time it took for rough wiring. The re-roofing form does not include rough wiring but instead includes the final electrical wiring process. These are the key differences in both the forms. Each day/step/installation activity needs to include the crew break time as they happen and there is space available to capture the crew breaks duration.
In Table 1 below, the different terms used in the time and motion form are defined and their corresponding unit of measurement stated. We also highlight the optional sections.
The data is captured in total mins, total hours, person mins, person hours.
You can use this form or make edits to the form to recreate the study or make your own observations.</t>
  </si>
  <si>
    <t>The data herein was reviewed but may not be comprehensive. 
NREL invites questions and inputs to improve the data, including to: 
- Correct erroneous information
- Fill in missing/updated information
- Clarifications on data and variables
Updated information may be submitted to Sushmita Jena at sushmita.jena@nrel.gov.</t>
  </si>
  <si>
    <t>Table 1.</t>
  </si>
  <si>
    <t>Variable Name</t>
  </si>
  <si>
    <t>Definition</t>
  </si>
  <si>
    <t>Units</t>
  </si>
  <si>
    <t>Breaks</t>
  </si>
  <si>
    <t>Lunch breaks or any other breaks crew took during installation</t>
  </si>
  <si>
    <t>Minutes</t>
  </si>
  <si>
    <r>
      <t>Building Floors</t>
    </r>
    <r>
      <rPr>
        <sz val="8"/>
        <color theme="1"/>
        <rFont val="Times New Roman"/>
        <family val="1"/>
      </rPr>
      <t>  </t>
    </r>
  </si>
  <si>
    <t>Number of floors in the building</t>
  </si>
  <si>
    <t>Number</t>
  </si>
  <si>
    <t>Crew Size (Solar)</t>
  </si>
  <si>
    <t>Number of people working on installation</t>
  </si>
  <si>
    <t>Date</t>
  </si>
  <si>
    <t>The date/s of installation</t>
  </si>
  <si>
    <t>Gutters &amp; Vents</t>
  </si>
  <si>
    <t>Duration it took to install the gutters and vents</t>
  </si>
  <si>
    <t xml:space="preserve">Installer </t>
  </si>
  <si>
    <t>Identity of the installer</t>
  </si>
  <si>
    <t>Installer indentifier</t>
  </si>
  <si>
    <t>Mins</t>
  </si>
  <si>
    <t>Duration in minutes it took for each activity or group of activities</t>
  </si>
  <si>
    <t>Module Area Square Feet</t>
  </si>
  <si>
    <t>Area of the roof opccupied by the solar modules/shingles</t>
  </si>
  <si>
    <t>Square feet</t>
  </si>
  <si>
    <t>Mounting Planes</t>
  </si>
  <si>
    <t>Number of roof planes where solar is installed</t>
  </si>
  <si>
    <t>Number of modules</t>
  </si>
  <si>
    <t>Number of modules/shingles used for the solar system</t>
  </si>
  <si>
    <t>Observed/Partial</t>
  </si>
  <si>
    <t xml:space="preserve">If NREL researchers observed an installation from start to finish it is marked as observed else partial </t>
  </si>
  <si>
    <t>Categorical</t>
  </si>
  <si>
    <t>Person mins</t>
  </si>
  <si>
    <t>Duration in minutes it took for each activity or group of activities over the number of people involved in that activity</t>
  </si>
  <si>
    <t>Phase</t>
  </si>
  <si>
    <t xml:space="preserve">Applicable to new construction only. This products is installed in two phases to make a complete system - Phase 1 and Phase 2 </t>
  </si>
  <si>
    <t>Name</t>
  </si>
  <si>
    <t>Pre-solar Activity</t>
  </si>
  <si>
    <t>Time it takes for activities done on the roof before the solar installation such as Roof tear-off, roof preparation, and roof inspection</t>
  </si>
  <si>
    <t>Product</t>
  </si>
  <si>
    <t>Product Identity</t>
  </si>
  <si>
    <t>Product indentifier</t>
  </si>
  <si>
    <t>Rectangle</t>
  </si>
  <si>
    <t>For new construction, we denote whether the installation was a rectangular shape or not</t>
  </si>
  <si>
    <t>Boolean</t>
  </si>
  <si>
    <t>Roof Pitch</t>
  </si>
  <si>
    <t>Steepness of a roof expressed as a ratio of inch rise per horizontal foot, or as the angle in degrees its surface deviates from the horizontal</t>
  </si>
  <si>
    <t>Ratio</t>
  </si>
  <si>
    <t>Roof Planes</t>
  </si>
  <si>
    <t>Total number of roof planes</t>
  </si>
  <si>
    <t>Roof Square Foot</t>
  </si>
  <si>
    <t>Total square footage of the roof</t>
  </si>
  <si>
    <t>Roofing Material</t>
  </si>
  <si>
    <t>Type of roofing material used for the non-solar part of the roof</t>
  </si>
  <si>
    <t>Roofing material obstructing work area - Yes/No</t>
  </si>
  <si>
    <t>Whether roofing material obstructing the solar installation work area or not</t>
  </si>
  <si>
    <t>Site</t>
  </si>
  <si>
    <t>Name of the area/community where installation took place</t>
  </si>
  <si>
    <t>Sl. No.</t>
  </si>
  <si>
    <t>Serial Number</t>
  </si>
  <si>
    <t>Sub Arrays</t>
  </si>
  <si>
    <t>Number of sub-arrays on different mounting planes that make up the complete system</t>
  </si>
  <si>
    <t>System Size (KW)</t>
  </si>
  <si>
    <t xml:space="preserve">The size/capacity of the photovolataic system </t>
  </si>
  <si>
    <t>Kilowatt</t>
  </si>
  <si>
    <t>Temperature (F)</t>
  </si>
  <si>
    <t>The  average temperature during the installation period</t>
  </si>
  <si>
    <t>Fahrenheit</t>
  </si>
  <si>
    <t>Re-roof</t>
  </si>
  <si>
    <t>Project Characteristics</t>
  </si>
  <si>
    <t>Duration in mins</t>
  </si>
  <si>
    <t>Duration person mins</t>
  </si>
  <si>
    <t>Region</t>
  </si>
  <si>
    <t>No. of modules</t>
  </si>
  <si>
    <t>Roof Sq Ft.</t>
  </si>
  <si>
    <r>
      <t>Building floors</t>
    </r>
    <r>
      <rPr>
        <b/>
        <sz val="8"/>
        <color theme="1"/>
        <rFont val="Times New Roman"/>
        <family val="1"/>
      </rPr>
      <t>  </t>
    </r>
  </si>
  <si>
    <t>Sub arrays</t>
  </si>
  <si>
    <t xml:space="preserve">
Step 1 (Staging &amp; Unloading)</t>
  </si>
  <si>
    <t>Step 2 (Fire Proofing &amp; Underlayment)</t>
  </si>
  <si>
    <t>Step 3 (Flashings &amp; PV Installation)</t>
  </si>
  <si>
    <t>Step 4 (Wiring &amp; Monitoring)</t>
  </si>
  <si>
    <t>Pre-solar activity</t>
  </si>
  <si>
    <t>Step 1 (Staging &amp; Unloading) person mins</t>
  </si>
  <si>
    <t>Step 2 (Fire Proofing &amp; Underlayment) person mins</t>
  </si>
  <si>
    <t xml:space="preserve">Step 3 (Flashings &amp; PV Installation) </t>
  </si>
  <si>
    <t xml:space="preserve">Step 4 (Wiring &amp; Monitoring) </t>
  </si>
  <si>
    <t xml:space="preserve">Pre-solar activity </t>
  </si>
  <si>
    <t>Gutters &amp; Vents person mins (We were able to observe the gutters and vents only  and could not complete the others)</t>
  </si>
  <si>
    <t xml:space="preserve">Breaks </t>
  </si>
  <si>
    <t>Site 1</t>
  </si>
  <si>
    <t xml:space="preserve">San Rafael, CA </t>
  </si>
  <si>
    <t>Installer A</t>
  </si>
  <si>
    <t>2 to 5</t>
  </si>
  <si>
    <t>55 - 83</t>
  </si>
  <si>
    <t>&lt;4/12</t>
  </si>
  <si>
    <t>Product A</t>
  </si>
  <si>
    <t>Comp shingle</t>
  </si>
  <si>
    <t>Site 2</t>
  </si>
  <si>
    <t>55-100</t>
  </si>
  <si>
    <t>4.5/12</t>
  </si>
  <si>
    <t>Product B</t>
  </si>
  <si>
    <t>New Construction</t>
  </si>
  <si>
    <t>Project Charateristics</t>
  </si>
  <si>
    <t xml:space="preserve">Duration in mins						</t>
  </si>
  <si>
    <t xml:space="preserve">Duration in person mins						</t>
  </si>
  <si>
    <t>Installer</t>
  </si>
  <si>
    <t>Crew Size</t>
  </si>
  <si>
    <t>Module Area sqft/Size</t>
  </si>
  <si>
    <t>Building Floors</t>
  </si>
  <si>
    <t>Step 1 (Staging &amp; Unloading) in mins</t>
  </si>
  <si>
    <t>Step 3 (Flashings &amp; PV Installation) in mins</t>
  </si>
  <si>
    <t>Step 4 (Wiring &amp; Monitoring) in mins</t>
  </si>
  <si>
    <t xml:space="preserve">Lunch break </t>
  </si>
  <si>
    <t>Step 3 (Flashings &amp; PV Installation) person mins</t>
  </si>
  <si>
    <t>Step 4 (Wiring &amp; Monitoring) person mins</t>
  </si>
  <si>
    <t>Roseville, CA</t>
  </si>
  <si>
    <t>100 F</t>
  </si>
  <si>
    <t>No</t>
  </si>
  <si>
    <t>Phase 1/Rough</t>
  </si>
  <si>
    <t>Observed</t>
  </si>
  <si>
    <t>Flat tile</t>
  </si>
  <si>
    <t>Yes</t>
  </si>
  <si>
    <t>Manteca, CA</t>
  </si>
  <si>
    <t>Installer B</t>
  </si>
  <si>
    <t>89 F</t>
  </si>
  <si>
    <t>79 F</t>
  </si>
  <si>
    <t>76 F</t>
  </si>
  <si>
    <t>73 F</t>
  </si>
  <si>
    <t>77 F</t>
  </si>
  <si>
    <t>Fairfield, CA</t>
  </si>
  <si>
    <t>Installer C</t>
  </si>
  <si>
    <t>71 F</t>
  </si>
  <si>
    <t>Phase 2</t>
  </si>
  <si>
    <t>4.5:12</t>
  </si>
  <si>
    <t>84 F</t>
  </si>
  <si>
    <t>66 F</t>
  </si>
  <si>
    <t>Time &amp; Motion Form - Re-Roofing</t>
  </si>
  <si>
    <t>Part 1</t>
  </si>
  <si>
    <t>Pre installation form/Offsite form</t>
  </si>
  <si>
    <t>Project and Crew Characteristics</t>
  </si>
  <si>
    <t>Time study # (Unique identifier)</t>
  </si>
  <si>
    <t>Product ID</t>
  </si>
  <si>
    <t>Installation date</t>
  </si>
  <si>
    <t xml:space="preserve">Number of training hours in solar generally (for individual member of the crew) </t>
  </si>
  <si>
    <t>Training in the product being installed</t>
  </si>
  <si>
    <t xml:space="preserve">If you have been trained in the specific product, how many installations of the specific product have you done? </t>
  </si>
  <si>
    <t>Information that can be filled beforehand</t>
  </si>
  <si>
    <t xml:space="preserve">(x+y)/n = average number of hours of training of crew </t>
  </si>
  <si>
    <t xml:space="preserve">Name of the Original Equipment Manufacturer, hours of training </t>
  </si>
  <si>
    <t>Number of installations</t>
  </si>
  <si>
    <t xml:space="preserve">Crew </t>
  </si>
  <si>
    <t xml:space="preserve">Does the installer operate in multiple states? </t>
  </si>
  <si>
    <t>What licenses does installer/roofer have?</t>
  </si>
  <si>
    <t>For how many years he/she/roofer has had the above license?</t>
  </si>
  <si>
    <t>Is the primary team a roofer or a solar team?</t>
  </si>
  <si>
    <t>How many projects have you done in this AHJ as an installer?</t>
  </si>
  <si>
    <t xml:space="preserve">Number of individuals </t>
  </si>
  <si>
    <t xml:space="preserve">If yes, please list states </t>
  </si>
  <si>
    <t xml:space="preserve">Name of the License/Type of the License </t>
  </si>
  <si>
    <t xml:space="preserve">Number of years  </t>
  </si>
  <si>
    <t xml:space="preserve">Roofer/Solar </t>
  </si>
  <si>
    <t xml:space="preserve">Number of installations </t>
  </si>
  <si>
    <t xml:space="preserve">Product Design </t>
  </si>
  <si>
    <t>System size</t>
  </si>
  <si>
    <t>Install Cost</t>
  </si>
  <si>
    <t>Product/Manufacturer Name</t>
  </si>
  <si>
    <t xml:space="preserve">Model Name </t>
  </si>
  <si>
    <t>Module Configuration</t>
  </si>
  <si>
    <t>Number of Modules</t>
  </si>
  <si>
    <r>
      <t>Module size</t>
    </r>
    <r>
      <rPr>
        <b/>
        <sz val="8"/>
        <color theme="1"/>
        <rFont val="Times New Roman"/>
        <family val="1"/>
      </rPr>
      <t> </t>
    </r>
    <r>
      <rPr>
        <sz val="8"/>
        <color theme="1"/>
        <rFont val="Times New Roman"/>
        <family val="1"/>
      </rPr>
      <t> </t>
    </r>
  </si>
  <si>
    <t>Watts per module</t>
  </si>
  <si>
    <t>Level of customization  (Did you have to do as built  changes to the system design?( 1-5)</t>
  </si>
  <si>
    <t xml:space="preserve">Number of sub-arrays </t>
  </si>
  <si>
    <r>
      <t>Building floors</t>
    </r>
    <r>
      <rPr>
        <b/>
        <sz val="8"/>
        <color theme="1"/>
        <rFont val="Times New Roman"/>
        <family val="1"/>
      </rPr>
      <t> </t>
    </r>
    <r>
      <rPr>
        <sz val="8"/>
        <color theme="1"/>
        <rFont val="Times New Roman"/>
        <family val="1"/>
      </rPr>
      <t> </t>
    </r>
  </si>
  <si>
    <t>Number of components in product</t>
  </si>
  <si>
    <t xml:space="preserve">Weather </t>
  </si>
  <si>
    <t>What is the weight of the system? Is it greater than 3 PSF?</t>
  </si>
  <si>
    <t>How many roof planes include solar?</t>
  </si>
  <si>
    <t>Electrical Tie-in Method</t>
  </si>
  <si>
    <t>What is conduit run length?</t>
  </si>
  <si>
    <t>Is the conduit run internally or externally?</t>
  </si>
  <si>
    <t xml:space="preserve">Watts </t>
  </si>
  <si>
    <t xml:space="preserve">Dollar Value </t>
  </si>
  <si>
    <t xml:space="preserve">Name </t>
  </si>
  <si>
    <t xml:space="preserve">Name of the OEM </t>
  </si>
  <si>
    <t xml:space="preserve">Array shape and rows </t>
  </si>
  <si>
    <t xml:space="preserve">Number of modules </t>
  </si>
  <si>
    <t>Meter square</t>
  </si>
  <si>
    <t>1 – 5 scale* (Qualitative description justifying customization ranking )</t>
  </si>
  <si>
    <t xml:space="preserve">Degrees </t>
  </si>
  <si>
    <t xml:space="preserve">Rows or shapes </t>
  </si>
  <si>
    <t xml:space="preserve">Number </t>
  </si>
  <si>
    <t>Number of components to be installed </t>
  </si>
  <si>
    <t xml:space="preserve">Temperature (°C/°F), Precipitation (%), and Humidity (%) </t>
  </si>
  <si>
    <t xml:space="preserve">Weights + Greater or less that 3 PSF </t>
  </si>
  <si>
    <t xml:space="preserve">Name of the material </t>
  </si>
  <si>
    <t xml:space="preserve">Name  </t>
  </si>
  <si>
    <t>Length</t>
  </si>
  <si>
    <t xml:space="preserve">Internal or External </t>
  </si>
  <si>
    <t xml:space="preserve">In hours </t>
  </si>
  <si>
    <t>Inspection &amp; permitting</t>
  </si>
  <si>
    <t>How long did system design take?</t>
  </si>
  <si>
    <t xml:space="preserve">How long did it take to get the permit? </t>
  </si>
  <si>
    <t>Were there as-built changes required, if yes, describe?</t>
  </si>
  <si>
    <t xml:space="preserve">Did you need approval to build from the electric service provider? </t>
  </si>
  <si>
    <t xml:space="preserve">If required, how long did it take to get approval to build from the electric service provider </t>
  </si>
  <si>
    <t>Does the permitting authority require a rough inspection?</t>
  </si>
  <si>
    <t>When was the 1st rough inspection done?</t>
  </si>
  <si>
    <t>What was the result of rough inspection?</t>
  </si>
  <si>
    <t>When was the final inspection done?</t>
  </si>
  <si>
    <t>What was the result of the final inspection? If failed why</t>
  </si>
  <si>
    <t>Where was the material staged and how was it transported to the roof?</t>
  </si>
  <si>
    <t xml:space="preserve">Collect  a copy of the planset </t>
  </si>
  <si>
    <t xml:space="preserve">In days </t>
  </si>
  <si>
    <t xml:space="preserve">Yes/No and qualitative description </t>
  </si>
  <si>
    <t xml:space="preserve">Yes/No </t>
  </si>
  <si>
    <t>In days</t>
  </si>
  <si>
    <t xml:space="preserve">Date </t>
  </si>
  <si>
    <t xml:space="preserve">Pass/Fail, and qualitative description </t>
  </si>
  <si>
    <t>Location</t>
  </si>
  <si>
    <t>Copy the planset</t>
  </si>
  <si>
    <t>Part 2</t>
  </si>
  <si>
    <t>On-site/Field form</t>
  </si>
  <si>
    <t>Pre-Solar Activity</t>
  </si>
  <si>
    <t>Roof tear-off</t>
  </si>
  <si>
    <t>Travel</t>
  </si>
  <si>
    <t>NOTES (Any thing out of the ordinary that happened)</t>
  </si>
  <si>
    <t>Roof inspection</t>
  </si>
  <si>
    <t>Wood/non-solar material delivery</t>
  </si>
  <si>
    <t>Roof Preparation </t>
  </si>
  <si>
    <t>NOTES</t>
  </si>
  <si>
    <t>Start</t>
  </si>
  <si>
    <t>End</t>
  </si>
  <si>
    <t>Total</t>
  </si>
  <si>
    <t>Total time for Pre-Solar Activity</t>
  </si>
  <si>
    <t>Gutters</t>
  </si>
  <si>
    <t>Vents</t>
  </si>
  <si>
    <t>Painting</t>
  </si>
  <si>
    <t>Small handyman</t>
  </si>
  <si>
    <t>Total time for Non-Solar Activity</t>
  </si>
  <si>
    <t>Mounting Plane 1</t>
  </si>
  <si>
    <t>Step 1 - Staging &amp; Unloading, and Roof Prep</t>
  </si>
  <si>
    <t>Coordinate/Pre-install office prep - describe qualitatively</t>
  </si>
  <si>
    <t>Unload on the site</t>
  </si>
  <si>
    <t>Unpack on the roof</t>
  </si>
  <si>
    <t>Total time for Step 1</t>
  </si>
  <si>
    <t>Step 2 - Fire Proofing &amp; Underlayment</t>
  </si>
  <si>
    <t>Preparation</t>
  </si>
  <si>
    <t>Position as per project design</t>
  </si>
  <si>
    <r>
      <t>Fire Proofing</t>
    </r>
    <r>
      <rPr>
        <sz val="9"/>
        <color rgb="FF000000"/>
        <rFont val="Calibri"/>
        <family val="2"/>
        <scheme val="minor"/>
      </rPr>
      <t> </t>
    </r>
  </si>
  <si>
    <t>Total time for Step 2</t>
  </si>
  <si>
    <t>Step 3 - Flashings  Installation</t>
  </si>
  <si>
    <t>Attach  Flashings</t>
  </si>
  <si>
    <t>Install</t>
  </si>
  <si>
    <t>Total time for Step 3</t>
  </si>
  <si>
    <t>Step - 4 - PV Install Date/Time:</t>
  </si>
  <si>
    <t>Step 4 -Flashings &amp; PV Installation</t>
  </si>
  <si>
    <t>Date/Time</t>
  </si>
  <si>
    <t>Wiring </t>
  </si>
  <si>
    <t>Quality Assurance</t>
  </si>
  <si>
    <t>Total time for Step 4</t>
  </si>
  <si>
    <t>Mounting Plane 2</t>
  </si>
  <si>
    <t>PV Install</t>
  </si>
  <si>
    <t>Mounting Plane 3</t>
  </si>
  <si>
    <t>Mounting plane n (If there are more Mounting Planes, please repeat the above steps here )</t>
  </si>
  <si>
    <t>Total installation time in mins</t>
  </si>
  <si>
    <t>Part 3 (optional)</t>
  </si>
  <si>
    <t>Crew information - Onsite/Offsite form</t>
  </si>
  <si>
    <t>What are the names of the crew members?</t>
  </si>
  <si>
    <t>List the specific tasks you are performing during installation</t>
  </si>
  <si>
    <t>How long have you been a part of this company  and crew?</t>
  </si>
  <si>
    <t>How many similar installs have you done?</t>
  </si>
  <si>
    <t>Have you received training in this product?</t>
  </si>
  <si>
    <t>Do you think you have adequte training to do the job?</t>
  </si>
  <si>
    <t>Would you like more training in solar installation?</t>
  </si>
  <si>
    <t>Do you have a second job?</t>
  </si>
  <si>
    <t>Crew Lead</t>
  </si>
  <si>
    <t>Crew Members Names (in full)</t>
  </si>
  <si>
    <t>Answers</t>
  </si>
  <si>
    <t>Time &amp; Motion Form - New Construction</t>
  </si>
  <si>
    <t>Rough Wiring</t>
  </si>
  <si>
    <t>Rough Wiring  monitoring</t>
  </si>
  <si>
    <t>Adding time: Should be average of observed time from similar projects: 13; 14;  and 15</t>
  </si>
  <si>
    <t xml:space="preserve">Based on project 12, modules are similar, floors don’t really matter. </t>
  </si>
  <si>
    <t>Based on project 12.</t>
  </si>
  <si>
    <t>Average of project 2, 4, and 19 (and any others missing)</t>
  </si>
  <si>
    <t>Average based on project 1 and 18</t>
  </si>
  <si>
    <r>
      <t>Average of project 1 and 18+ the average of 2</t>
    </r>
    <r>
      <rPr>
        <vertAlign val="superscript"/>
        <sz val="12"/>
        <color rgb="FF000000"/>
        <rFont val="Calibri"/>
        <family val="2"/>
      </rPr>
      <t>nd</t>
    </r>
    <r>
      <rPr>
        <sz val="12"/>
        <color rgb="FF000000"/>
        <rFont val="Calibri"/>
        <family val="2"/>
      </rPr>
      <t xml:space="preserve"> array being added. </t>
    </r>
  </si>
  <si>
    <r>
      <t>Average of project 1 and 18+ the average of 2</t>
    </r>
    <r>
      <rPr>
        <vertAlign val="superscript"/>
        <sz val="12"/>
        <color rgb="FF000000"/>
        <rFont val="Calibri"/>
        <family val="2"/>
      </rPr>
      <t>nd</t>
    </r>
    <r>
      <rPr>
        <sz val="12"/>
        <color rgb="FF000000"/>
        <rFont val="Calibri"/>
        <family val="2"/>
      </rPr>
      <t xml:space="preserve"> array being added.</t>
    </r>
  </si>
  <si>
    <t>Actual Observed Data</t>
  </si>
  <si>
    <t>Estimated</t>
  </si>
  <si>
    <t>Actual + Estimate in Person mins</t>
  </si>
  <si>
    <t>Area</t>
  </si>
  <si>
    <t>Temp F</t>
  </si>
  <si>
    <t>System Size  kW</t>
  </si>
  <si>
    <t>Step 2 (Fire Proofing &amp; Underlayment) in mins</t>
  </si>
  <si>
    <t>Total without lunch break</t>
  </si>
  <si>
    <t>Estimation methods</t>
  </si>
  <si>
    <t>Day 1 time estimated or NA in mins (day wise)</t>
  </si>
  <si>
    <t>Day 2 time estimated or NA in mins (day wise)</t>
  </si>
  <si>
    <t xml:space="preserve">Lunch break in person mins </t>
  </si>
  <si>
    <t>NA</t>
  </si>
  <si>
    <t>Partial</t>
  </si>
  <si>
    <t>Avg in mins</t>
  </si>
  <si>
    <t>Avg in hours</t>
  </si>
  <si>
    <t>Total Actual +Estimated in mins without Lunch break</t>
  </si>
  <si>
    <t>Actual + Estimated in total mins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</si>
</sst>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2"/>
      <color theme="1"/>
      <name val="Calibri"/>
      <family val="2"/>
      <scheme val="minor"/>
    </font>
    <font>
      <sz val="12"/>
      <color theme="1"/>
      <name val="Calibri"/>
      <family val="2"/>
      <scheme val="minor"/>
    </font>
    <font>
      <b/>
      <sz val="12"/>
      <color theme="1"/>
      <name val="Calibri"/>
      <family val="2"/>
      <scheme val="minor"/>
    </font>
    <font>
      <b/>
      <sz val="8"/>
      <color theme="1"/>
      <name val="Times New Roman"/>
      <family val="1"/>
    </font>
    <font>
      <sz val="11"/>
      <color rgb="FF000000"/>
      <name val="Calibri"/>
      <family val="2"/>
      <scheme val="minor"/>
    </font>
    <font>
      <b/>
      <sz val="11"/>
      <color rgb="FF000000"/>
      <name val="Calibri"/>
      <family val="2"/>
      <scheme val="minor"/>
    </font>
    <font>
      <sz val="8"/>
      <color theme="1"/>
      <name val="Times New Roman"/>
      <family val="1"/>
    </font>
    <font>
      <b/>
      <sz val="10"/>
      <color rgb="FF000000"/>
      <name val="Helvetica"/>
      <family val="2"/>
    </font>
    <font>
      <sz val="9"/>
      <color rgb="FF000000"/>
      <name val="Calibri"/>
      <family val="2"/>
      <scheme val="minor"/>
    </font>
    <font>
      <sz val="11"/>
      <color theme="1"/>
      <name val="Calibri"/>
      <family val="2"/>
      <scheme val="minor"/>
    </font>
    <font>
      <sz val="8"/>
      <name val="Calibri"/>
      <family val="2"/>
      <scheme val="minor"/>
    </font>
    <font>
      <b/>
      <sz val="20"/>
      <color theme="1"/>
      <name val="Calibri"/>
      <family val="2"/>
      <scheme val="minor"/>
    </font>
    <font>
      <b/>
      <sz val="18"/>
      <color theme="1"/>
      <name val="Calibri"/>
      <family val="2"/>
      <scheme val="minor"/>
    </font>
    <font>
      <b/>
      <sz val="12"/>
      <color rgb="FF000000"/>
      <name val="Calibri"/>
      <family val="2"/>
      <scheme val="minor"/>
    </font>
    <font>
      <sz val="12"/>
      <color rgb="FF000000"/>
      <name val="Calibri"/>
      <family val="2"/>
      <scheme val="minor"/>
    </font>
    <font>
      <vertAlign val="superscript"/>
      <sz val="12"/>
      <color rgb="FF000000"/>
      <name val="Calibri"/>
      <family val="2"/>
    </font>
    <font>
      <sz val="12"/>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wrapText="1"/>
    </xf>
    <xf numFmtId="0" fontId="2" fillId="0" borderId="1" xfId="0" applyFont="1" applyBorder="1" applyAlignment="1">
      <alignment wrapText="1"/>
    </xf>
    <xf numFmtId="0" fontId="0" fillId="0" borderId="0" xfId="0" applyAlignment="1">
      <alignment wrapText="1"/>
    </xf>
    <xf numFmtId="0" fontId="0" fillId="0" borderId="1" xfId="0" applyBorder="1" applyAlignment="1">
      <alignment wrapText="1"/>
    </xf>
    <xf numFmtId="2" fontId="0" fillId="0" borderId="1" xfId="0" applyNumberFormat="1" applyBorder="1" applyAlignment="1">
      <alignment wrapText="1"/>
    </xf>
    <xf numFmtId="0" fontId="4" fillId="0" borderId="1" xfId="0" applyFont="1" applyBorder="1" applyAlignment="1">
      <alignment wrapText="1"/>
    </xf>
    <xf numFmtId="0" fontId="0" fillId="0" borderId="1" xfId="0" applyBorder="1"/>
    <xf numFmtId="15" fontId="0" fillId="0" borderId="1" xfId="0" applyNumberFormat="1" applyBorder="1"/>
    <xf numFmtId="20" fontId="0" fillId="0" borderId="1" xfId="0" applyNumberFormat="1" applyBorder="1"/>
    <xf numFmtId="15" fontId="0" fillId="0" borderId="0" xfId="0" applyNumberFormat="1"/>
    <xf numFmtId="20" fontId="0" fillId="0" borderId="0" xfId="0" applyNumberFormat="1"/>
    <xf numFmtId="0" fontId="2" fillId="0" borderId="0" xfId="0" applyFont="1"/>
    <xf numFmtId="0" fontId="4" fillId="0" borderId="0" xfId="0" applyFont="1" applyAlignment="1">
      <alignment wrapText="1"/>
    </xf>
    <xf numFmtId="0" fontId="5" fillId="0" borderId="1" xfId="0" applyFont="1" applyBorder="1" applyAlignment="1">
      <alignment wrapText="1"/>
    </xf>
    <xf numFmtId="0" fontId="4" fillId="0" borderId="1" xfId="0" applyFont="1" applyBorder="1" applyAlignment="1">
      <alignment horizontal="left" vertical="top" wrapText="1"/>
    </xf>
    <xf numFmtId="0" fontId="4" fillId="0" borderId="1" xfId="0" applyFont="1" applyBorder="1" applyAlignment="1">
      <alignment horizontal="left" wrapText="1"/>
    </xf>
    <xf numFmtId="0" fontId="7" fillId="0" borderId="1" xfId="0" applyFont="1" applyBorder="1" applyAlignment="1">
      <alignment wrapText="1"/>
    </xf>
    <xf numFmtId="17" fontId="0" fillId="0" borderId="1" xfId="0" applyNumberForma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4" fillId="0" borderId="1" xfId="0" applyFont="1" applyBorder="1"/>
    <xf numFmtId="2" fontId="0" fillId="0" borderId="0" xfId="0" applyNumberFormat="1"/>
    <xf numFmtId="0" fontId="5" fillId="0" borderId="7" xfId="0" applyFont="1" applyBorder="1" applyAlignment="1">
      <alignment wrapText="1"/>
    </xf>
    <xf numFmtId="0" fontId="5" fillId="0" borderId="0" xfId="0" applyFont="1" applyAlignment="1">
      <alignment wrapText="1"/>
    </xf>
    <xf numFmtId="0" fontId="4" fillId="0" borderId="3" xfId="0" applyFont="1" applyBorder="1" applyAlignment="1">
      <alignment wrapText="1"/>
    </xf>
    <xf numFmtId="0" fontId="0" fillId="3" borderId="1" xfId="0" applyFill="1" applyBorder="1" applyAlignment="1">
      <alignment wrapText="1"/>
    </xf>
    <xf numFmtId="0" fontId="0" fillId="3" borderId="1" xfId="0" applyFill="1" applyBorder="1"/>
    <xf numFmtId="0" fontId="2" fillId="3" borderId="1" xfId="0" applyFont="1" applyFill="1" applyBorder="1"/>
    <xf numFmtId="17" fontId="1" fillId="2" borderId="0" xfId="1" applyNumberFormat="1" applyFill="1" applyAlignment="1">
      <alignment wrapText="1"/>
    </xf>
    <xf numFmtId="0" fontId="9" fillId="0" borderId="6" xfId="0" applyFont="1" applyBorder="1"/>
    <xf numFmtId="0" fontId="14" fillId="0" borderId="1" xfId="0" applyFont="1" applyBorder="1" applyAlignment="1">
      <alignment vertical="center"/>
    </xf>
    <xf numFmtId="0" fontId="2" fillId="0" borderId="1" xfId="0" applyFont="1" applyBorder="1"/>
    <xf numFmtId="0" fontId="2" fillId="0" borderId="10" xfId="0" applyFont="1" applyBorder="1" applyAlignment="1">
      <alignment wrapText="1"/>
    </xf>
    <xf numFmtId="164" fontId="0" fillId="0" borderId="1" xfId="0" applyNumberFormat="1" applyBorder="1"/>
    <xf numFmtId="0" fontId="2" fillId="4" borderId="1" xfId="0" applyFont="1" applyFill="1" applyBorder="1" applyAlignment="1">
      <alignment wrapText="1"/>
    </xf>
    <xf numFmtId="0" fontId="13" fillId="4" borderId="1" xfId="0" applyFont="1" applyFill="1" applyBorder="1" applyAlignment="1">
      <alignment wrapText="1"/>
    </xf>
    <xf numFmtId="0" fontId="14" fillId="5" borderId="1" xfId="0" applyFont="1" applyFill="1" applyBorder="1" applyAlignment="1">
      <alignment vertical="center" wrapText="1"/>
    </xf>
    <xf numFmtId="164" fontId="14" fillId="5" borderId="1" xfId="0" applyNumberFormat="1" applyFont="1" applyFill="1" applyBorder="1" applyAlignment="1">
      <alignment vertical="center" wrapText="1"/>
    </xf>
    <xf numFmtId="0" fontId="0" fillId="4" borderId="1" xfId="0" applyFill="1" applyBorder="1"/>
    <xf numFmtId="164" fontId="0" fillId="4" borderId="1" xfId="0" applyNumberFormat="1" applyFill="1" applyBorder="1"/>
    <xf numFmtId="2" fontId="0" fillId="4" borderId="1" xfId="0" applyNumberFormat="1" applyFill="1" applyBorder="1"/>
    <xf numFmtId="17" fontId="1" fillId="2" borderId="1" xfId="1" applyNumberFormat="1" applyFill="1" applyBorder="1" applyAlignment="1">
      <alignment horizontal="left" wrapText="1"/>
    </xf>
    <xf numFmtId="17" fontId="1" fillId="2" borderId="0" xfId="1" applyNumberFormat="1" applyFill="1" applyAlignment="1">
      <alignment horizontal="center" wrapText="1"/>
    </xf>
    <xf numFmtId="0" fontId="11" fillId="0" borderId="0" xfId="0" applyFont="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1"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12" fillId="3" borderId="1" xfId="0" applyFont="1" applyFill="1" applyBorder="1" applyAlignment="1">
      <alignment horizontal="center" wrapText="1"/>
    </xf>
  </cellXfs>
  <cellStyles count="2">
    <cellStyle name="Normal" xfId="0" builtinId="0"/>
    <cellStyle name="Normal 2" xfId="1" xr:uid="{76404C08-6343-0446-A39F-246976FDD3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jena\Desktop\BIPV%20\SunPower\Final%20\Time%20Motion%20Study%20Form%20-%207-15-21-SunPower-Combined-%205%20Ja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s"/>
      <sheetName val="Module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7E354-EBCE-1240-9C0E-1A057A0DB1CF}">
  <dimension ref="A1:Q32"/>
  <sheetViews>
    <sheetView showGridLines="0" workbookViewId="0">
      <selection activeCell="A3" sqref="A3:C3"/>
    </sheetView>
  </sheetViews>
  <sheetFormatPr defaultColWidth="11" defaultRowHeight="15.6" x14ac:dyDescent="0.3"/>
  <cols>
    <col min="1" max="1" width="41.796875" bestFit="1" customWidth="1"/>
    <col min="2" max="2" width="117.19921875" bestFit="1" customWidth="1"/>
    <col min="3" max="3" width="17" bestFit="1" customWidth="1"/>
  </cols>
  <sheetData>
    <row r="1" spans="1:17" ht="40.950000000000003" customHeight="1" x14ac:dyDescent="0.5">
      <c r="A1" s="44" t="s">
        <v>0</v>
      </c>
      <c r="B1" s="44"/>
      <c r="C1" s="44"/>
    </row>
    <row r="2" spans="1:17" ht="208.05" customHeight="1" x14ac:dyDescent="0.3">
      <c r="A2" s="42" t="s">
        <v>1</v>
      </c>
      <c r="B2" s="42"/>
      <c r="C2" s="42"/>
      <c r="D2" s="43"/>
      <c r="E2" s="43"/>
      <c r="F2" s="43"/>
      <c r="G2" s="43"/>
      <c r="H2" s="43"/>
      <c r="I2" s="43"/>
      <c r="J2" s="43"/>
      <c r="K2" s="29"/>
      <c r="L2" s="29"/>
      <c r="M2" s="29"/>
      <c r="N2" s="29"/>
      <c r="O2" s="29"/>
      <c r="P2" s="29"/>
      <c r="Q2" s="29"/>
    </row>
    <row r="3" spans="1:17" ht="135" customHeight="1" x14ac:dyDescent="0.3">
      <c r="A3" s="42" t="s">
        <v>2</v>
      </c>
      <c r="B3" s="42"/>
      <c r="C3" s="42"/>
      <c r="D3" s="43"/>
      <c r="E3" s="43"/>
      <c r="F3" s="43"/>
      <c r="G3" s="43"/>
      <c r="H3" s="43"/>
      <c r="I3" s="43"/>
      <c r="J3" s="43"/>
      <c r="K3" s="29"/>
      <c r="L3" s="29"/>
      <c r="M3" s="29"/>
      <c r="N3" s="29"/>
      <c r="O3" s="29"/>
      <c r="P3" s="29"/>
      <c r="Q3" s="29"/>
    </row>
    <row r="4" spans="1:17" x14ac:dyDescent="0.3">
      <c r="A4" s="12" t="s">
        <v>3</v>
      </c>
    </row>
    <row r="5" spans="1:17" x14ac:dyDescent="0.3">
      <c r="A5" s="28" t="s">
        <v>4</v>
      </c>
      <c r="B5" s="28" t="s">
        <v>5</v>
      </c>
      <c r="C5" s="28" t="s">
        <v>6</v>
      </c>
    </row>
    <row r="6" spans="1:17" x14ac:dyDescent="0.3">
      <c r="A6" s="4" t="s">
        <v>7</v>
      </c>
      <c r="B6" s="7" t="s">
        <v>8</v>
      </c>
      <c r="C6" s="7" t="s">
        <v>9</v>
      </c>
    </row>
    <row r="7" spans="1:17" x14ac:dyDescent="0.3">
      <c r="A7" s="4" t="s">
        <v>10</v>
      </c>
      <c r="B7" s="7" t="s">
        <v>11</v>
      </c>
      <c r="C7" s="7" t="s">
        <v>12</v>
      </c>
    </row>
    <row r="8" spans="1:17" x14ac:dyDescent="0.3">
      <c r="A8" s="4" t="s">
        <v>13</v>
      </c>
      <c r="B8" s="7" t="s">
        <v>14</v>
      </c>
      <c r="C8" s="7" t="s">
        <v>12</v>
      </c>
    </row>
    <row r="9" spans="1:17" x14ac:dyDescent="0.3">
      <c r="A9" s="4" t="s">
        <v>15</v>
      </c>
      <c r="B9" s="7" t="s">
        <v>16</v>
      </c>
      <c r="C9" s="7" t="s">
        <v>15</v>
      </c>
    </row>
    <row r="10" spans="1:17" x14ac:dyDescent="0.3">
      <c r="A10" s="4" t="s">
        <v>17</v>
      </c>
      <c r="B10" s="7" t="s">
        <v>18</v>
      </c>
      <c r="C10" s="7" t="s">
        <v>9</v>
      </c>
    </row>
    <row r="11" spans="1:17" x14ac:dyDescent="0.3">
      <c r="A11" s="4" t="s">
        <v>19</v>
      </c>
      <c r="B11" s="7" t="s">
        <v>20</v>
      </c>
      <c r="C11" s="7" t="s">
        <v>21</v>
      </c>
    </row>
    <row r="12" spans="1:17" x14ac:dyDescent="0.3">
      <c r="A12" s="4" t="s">
        <v>22</v>
      </c>
      <c r="B12" s="7" t="s">
        <v>23</v>
      </c>
      <c r="C12" s="7" t="s">
        <v>9</v>
      </c>
    </row>
    <row r="13" spans="1:17" x14ac:dyDescent="0.3">
      <c r="A13" s="4" t="s">
        <v>24</v>
      </c>
      <c r="B13" s="7" t="s">
        <v>25</v>
      </c>
      <c r="C13" s="7" t="s">
        <v>26</v>
      </c>
    </row>
    <row r="14" spans="1:17" x14ac:dyDescent="0.3">
      <c r="A14" s="4" t="s">
        <v>27</v>
      </c>
      <c r="B14" s="7" t="s">
        <v>28</v>
      </c>
      <c r="C14" s="7" t="s">
        <v>12</v>
      </c>
    </row>
    <row r="15" spans="1:17" x14ac:dyDescent="0.3">
      <c r="A15" s="4" t="s">
        <v>29</v>
      </c>
      <c r="B15" s="4" t="s">
        <v>30</v>
      </c>
      <c r="C15" s="7" t="s">
        <v>12</v>
      </c>
    </row>
    <row r="16" spans="1:17" x14ac:dyDescent="0.3">
      <c r="A16" s="4" t="s">
        <v>31</v>
      </c>
      <c r="B16" s="7" t="s">
        <v>32</v>
      </c>
      <c r="C16" s="7" t="s">
        <v>33</v>
      </c>
    </row>
    <row r="17" spans="1:3" x14ac:dyDescent="0.3">
      <c r="A17" s="4" t="s">
        <v>34</v>
      </c>
      <c r="B17" s="7" t="s">
        <v>35</v>
      </c>
      <c r="C17" s="7" t="s">
        <v>9</v>
      </c>
    </row>
    <row r="18" spans="1:3" x14ac:dyDescent="0.3">
      <c r="A18" s="4" t="s">
        <v>36</v>
      </c>
      <c r="B18" s="7" t="s">
        <v>37</v>
      </c>
      <c r="C18" s="7" t="s">
        <v>38</v>
      </c>
    </row>
    <row r="19" spans="1:3" x14ac:dyDescent="0.3">
      <c r="A19" s="4" t="s">
        <v>39</v>
      </c>
      <c r="B19" s="7" t="s">
        <v>40</v>
      </c>
      <c r="C19" s="7" t="s">
        <v>9</v>
      </c>
    </row>
    <row r="20" spans="1:3" x14ac:dyDescent="0.3">
      <c r="A20" s="4" t="s">
        <v>41</v>
      </c>
      <c r="B20" s="7" t="s">
        <v>42</v>
      </c>
      <c r="C20" s="7" t="s">
        <v>43</v>
      </c>
    </row>
    <row r="21" spans="1:3" x14ac:dyDescent="0.3">
      <c r="A21" s="4" t="s">
        <v>44</v>
      </c>
      <c r="B21" s="7" t="s">
        <v>45</v>
      </c>
      <c r="C21" s="7" t="s">
        <v>46</v>
      </c>
    </row>
    <row r="22" spans="1:3" x14ac:dyDescent="0.3">
      <c r="A22" s="4" t="s">
        <v>47</v>
      </c>
      <c r="B22" s="7" t="s">
        <v>48</v>
      </c>
      <c r="C22" s="7" t="s">
        <v>49</v>
      </c>
    </row>
    <row r="23" spans="1:3" x14ac:dyDescent="0.3">
      <c r="A23" s="4" t="s">
        <v>50</v>
      </c>
      <c r="B23" s="7" t="s">
        <v>51</v>
      </c>
      <c r="C23" s="7" t="s">
        <v>12</v>
      </c>
    </row>
    <row r="24" spans="1:3" x14ac:dyDescent="0.3">
      <c r="A24" s="4" t="s">
        <v>52</v>
      </c>
      <c r="B24" s="7" t="s">
        <v>53</v>
      </c>
      <c r="C24" s="7" t="s">
        <v>26</v>
      </c>
    </row>
    <row r="25" spans="1:3" x14ac:dyDescent="0.3">
      <c r="A25" s="4" t="s">
        <v>54</v>
      </c>
      <c r="B25" s="7" t="s">
        <v>55</v>
      </c>
      <c r="C25" s="7" t="s">
        <v>38</v>
      </c>
    </row>
    <row r="26" spans="1:3" ht="31.2" x14ac:dyDescent="0.3">
      <c r="A26" s="4" t="s">
        <v>56</v>
      </c>
      <c r="B26" s="7" t="s">
        <v>57</v>
      </c>
      <c r="C26" s="7" t="s">
        <v>46</v>
      </c>
    </row>
    <row r="27" spans="1:3" x14ac:dyDescent="0.3">
      <c r="A27" s="4" t="s">
        <v>58</v>
      </c>
      <c r="B27" s="7" t="s">
        <v>59</v>
      </c>
      <c r="C27" s="7" t="s">
        <v>38</v>
      </c>
    </row>
    <row r="28" spans="1:3" x14ac:dyDescent="0.3">
      <c r="A28" s="4" t="s">
        <v>60</v>
      </c>
      <c r="B28" s="7" t="s">
        <v>61</v>
      </c>
      <c r="C28" s="7" t="s">
        <v>12</v>
      </c>
    </row>
    <row r="29" spans="1:3" x14ac:dyDescent="0.3">
      <c r="A29" s="4" t="s">
        <v>62</v>
      </c>
      <c r="B29" s="7" t="s">
        <v>63</v>
      </c>
      <c r="C29" s="7" t="s">
        <v>12</v>
      </c>
    </row>
    <row r="30" spans="1:3" x14ac:dyDescent="0.3">
      <c r="A30" s="4" t="s">
        <v>64</v>
      </c>
      <c r="B30" s="7" t="s">
        <v>65</v>
      </c>
      <c r="C30" s="7" t="s">
        <v>66</v>
      </c>
    </row>
    <row r="31" spans="1:3" x14ac:dyDescent="0.3">
      <c r="A31" s="4" t="s">
        <v>67</v>
      </c>
      <c r="B31" s="7" t="s">
        <v>68</v>
      </c>
      <c r="C31" s="7" t="s">
        <v>69</v>
      </c>
    </row>
    <row r="32" spans="1:3" x14ac:dyDescent="0.3">
      <c r="A32" s="26"/>
      <c r="B32" s="27"/>
      <c r="C32" s="27"/>
    </row>
  </sheetData>
  <sortState xmlns:xlrd2="http://schemas.microsoft.com/office/spreadsheetml/2017/richdata2" ref="A7:C33">
    <sortCondition ref="A7:A33"/>
  </sortState>
  <mergeCells count="4">
    <mergeCell ref="A2:C2"/>
    <mergeCell ref="A3:C3"/>
    <mergeCell ref="D2:J3"/>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F139A-5828-3842-9385-3F040664AFED}">
  <dimension ref="A1:AD5"/>
  <sheetViews>
    <sheetView zoomScale="82" workbookViewId="0">
      <selection activeCell="E18" sqref="E18"/>
    </sheetView>
  </sheetViews>
  <sheetFormatPr defaultColWidth="11" defaultRowHeight="15.6" x14ac:dyDescent="0.3"/>
  <sheetData>
    <row r="1" spans="1:30" x14ac:dyDescent="0.3">
      <c r="A1" s="12" t="s">
        <v>70</v>
      </c>
    </row>
    <row r="2" spans="1:30" x14ac:dyDescent="0.3">
      <c r="A2" s="45" t="s">
        <v>71</v>
      </c>
      <c r="B2" s="45"/>
      <c r="C2" s="45"/>
      <c r="D2" s="45"/>
      <c r="E2" s="45"/>
      <c r="F2" s="45"/>
      <c r="G2" s="45"/>
      <c r="H2" s="45"/>
      <c r="I2" s="45"/>
      <c r="J2" s="45"/>
      <c r="K2" s="45"/>
      <c r="L2" s="45"/>
      <c r="M2" s="45"/>
      <c r="N2" s="45"/>
      <c r="O2" s="45"/>
      <c r="P2" s="45"/>
      <c r="Q2" s="45" t="s">
        <v>72</v>
      </c>
      <c r="R2" s="45"/>
      <c r="S2" s="45"/>
      <c r="T2" s="45"/>
      <c r="U2" s="45"/>
      <c r="V2" s="45"/>
      <c r="W2" s="45"/>
      <c r="X2" s="45" t="s">
        <v>73</v>
      </c>
      <c r="Y2" s="45"/>
      <c r="Z2" s="45"/>
      <c r="AA2" s="45"/>
      <c r="AB2" s="45"/>
      <c r="AC2" s="45"/>
      <c r="AD2" s="45"/>
    </row>
    <row r="3" spans="1:30" ht="187.2" x14ac:dyDescent="0.3">
      <c r="A3" s="20" t="s">
        <v>58</v>
      </c>
      <c r="B3" s="20" t="s">
        <v>15</v>
      </c>
      <c r="C3" s="20" t="s">
        <v>74</v>
      </c>
      <c r="D3" s="20" t="s">
        <v>19</v>
      </c>
      <c r="E3" s="20" t="s">
        <v>13</v>
      </c>
      <c r="F3" s="20" t="s">
        <v>67</v>
      </c>
      <c r="G3" s="20" t="s">
        <v>64</v>
      </c>
      <c r="H3" s="20" t="s">
        <v>47</v>
      </c>
      <c r="I3" s="20" t="s">
        <v>50</v>
      </c>
      <c r="J3" s="20" t="s">
        <v>27</v>
      </c>
      <c r="K3" s="20" t="s">
        <v>75</v>
      </c>
      <c r="L3" s="20" t="s">
        <v>76</v>
      </c>
      <c r="M3" s="20" t="s">
        <v>77</v>
      </c>
      <c r="N3" s="20" t="s">
        <v>78</v>
      </c>
      <c r="O3" s="20" t="s">
        <v>41</v>
      </c>
      <c r="P3" s="20" t="s">
        <v>54</v>
      </c>
      <c r="Q3" s="19" t="s">
        <v>79</v>
      </c>
      <c r="R3" s="19" t="s">
        <v>80</v>
      </c>
      <c r="S3" s="19" t="s">
        <v>81</v>
      </c>
      <c r="T3" s="19" t="s">
        <v>82</v>
      </c>
      <c r="U3" s="19" t="s">
        <v>83</v>
      </c>
      <c r="V3" s="19" t="s">
        <v>17</v>
      </c>
      <c r="W3" s="19" t="s">
        <v>7</v>
      </c>
      <c r="X3" s="19" t="s">
        <v>84</v>
      </c>
      <c r="Y3" s="19" t="s">
        <v>85</v>
      </c>
      <c r="Z3" s="19" t="s">
        <v>86</v>
      </c>
      <c r="AA3" s="19" t="s">
        <v>87</v>
      </c>
      <c r="AB3" s="19" t="s">
        <v>88</v>
      </c>
      <c r="AC3" s="19" t="s">
        <v>89</v>
      </c>
      <c r="AD3" s="19" t="s">
        <v>90</v>
      </c>
    </row>
    <row r="4" spans="1:30" x14ac:dyDescent="0.3">
      <c r="A4" s="4" t="s">
        <v>91</v>
      </c>
      <c r="B4" s="18">
        <v>44378</v>
      </c>
      <c r="C4" s="7" t="s">
        <v>92</v>
      </c>
      <c r="D4" s="4" t="s">
        <v>93</v>
      </c>
      <c r="E4" s="4" t="s">
        <v>94</v>
      </c>
      <c r="F4" s="6" t="s">
        <v>95</v>
      </c>
      <c r="G4" s="4">
        <v>6.48</v>
      </c>
      <c r="H4" s="5" t="s">
        <v>96</v>
      </c>
      <c r="I4" s="4">
        <v>8</v>
      </c>
      <c r="J4" s="4">
        <v>3</v>
      </c>
      <c r="K4" s="4">
        <v>18</v>
      </c>
      <c r="L4" s="4">
        <v>226.59</v>
      </c>
      <c r="M4" s="6">
        <v>1</v>
      </c>
      <c r="N4" s="6">
        <v>3</v>
      </c>
      <c r="O4" s="7" t="s">
        <v>97</v>
      </c>
      <c r="P4" s="6" t="s">
        <v>98</v>
      </c>
      <c r="Q4" s="4">
        <v>75</v>
      </c>
      <c r="R4" s="4">
        <v>160</v>
      </c>
      <c r="S4" s="4">
        <v>660</v>
      </c>
      <c r="T4" s="4">
        <v>420</v>
      </c>
      <c r="U4" s="4">
        <v>825</v>
      </c>
      <c r="V4" s="4">
        <v>150</v>
      </c>
      <c r="W4" s="4">
        <v>272</v>
      </c>
      <c r="X4" s="4">
        <v>225</v>
      </c>
      <c r="Y4" s="4">
        <v>480</v>
      </c>
      <c r="Z4" s="4">
        <v>1440</v>
      </c>
      <c r="AA4" s="4">
        <v>420</v>
      </c>
      <c r="AB4" s="4">
        <v>2985</v>
      </c>
      <c r="AC4" s="7">
        <v>150</v>
      </c>
      <c r="AD4" s="4">
        <v>674.75</v>
      </c>
    </row>
    <row r="5" spans="1:30" x14ac:dyDescent="0.3">
      <c r="A5" s="4" t="s">
        <v>99</v>
      </c>
      <c r="B5" s="18">
        <v>44713</v>
      </c>
      <c r="C5" s="7" t="s">
        <v>92</v>
      </c>
      <c r="D5" s="4" t="s">
        <v>93</v>
      </c>
      <c r="E5" s="4" t="s">
        <v>94</v>
      </c>
      <c r="F5" s="4" t="s">
        <v>100</v>
      </c>
      <c r="G5" s="4">
        <v>14.04</v>
      </c>
      <c r="H5" s="4" t="s">
        <v>101</v>
      </c>
      <c r="I5" s="4">
        <v>7</v>
      </c>
      <c r="J5" s="4">
        <v>7</v>
      </c>
      <c r="K5" s="4">
        <v>312</v>
      </c>
      <c r="L5" s="30">
        <v>597</v>
      </c>
      <c r="M5" s="4">
        <v>1</v>
      </c>
      <c r="N5" s="4">
        <v>11</v>
      </c>
      <c r="O5" s="7" t="s">
        <v>102</v>
      </c>
      <c r="P5" s="6" t="s">
        <v>98</v>
      </c>
      <c r="Q5" s="7">
        <v>163</v>
      </c>
      <c r="R5" s="7">
        <v>100</v>
      </c>
      <c r="S5" s="21">
        <v>260</v>
      </c>
      <c r="T5" s="7">
        <v>1460</v>
      </c>
      <c r="U5" s="7">
        <v>771</v>
      </c>
      <c r="V5" s="7">
        <v>540</v>
      </c>
      <c r="W5" s="7">
        <v>495</v>
      </c>
      <c r="X5" s="7">
        <v>326</v>
      </c>
      <c r="Y5" s="7">
        <v>300</v>
      </c>
      <c r="Z5" s="21">
        <v>513</v>
      </c>
      <c r="AA5" s="7">
        <v>4055</v>
      </c>
      <c r="AB5" s="7">
        <v>2590</v>
      </c>
      <c r="AC5" s="7">
        <v>1800</v>
      </c>
      <c r="AD5" s="7">
        <v>1960</v>
      </c>
    </row>
  </sheetData>
  <mergeCells count="3">
    <mergeCell ref="A2:P2"/>
    <mergeCell ref="X2:AD2"/>
    <mergeCell ref="Q2:W2"/>
  </mergeCells>
  <phoneticPr fontId="10"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43CB-8C91-4547-99CE-35002CEF2B55}">
  <dimension ref="A1:AM24"/>
  <sheetViews>
    <sheetView tabSelected="1" topLeftCell="AF1" zoomScale="86" workbookViewId="0">
      <selection activeCell="AH1" sqref="AH1:AM1"/>
    </sheetView>
  </sheetViews>
  <sheetFormatPr defaultColWidth="11" defaultRowHeight="15.6" x14ac:dyDescent="0.3"/>
  <cols>
    <col min="15" max="15" width="13" bestFit="1" customWidth="1"/>
    <col min="19" max="19" width="10.69921875" customWidth="1"/>
    <col min="25" max="25" width="73.69921875" bestFit="1" customWidth="1"/>
    <col min="34" max="34" width="11.5" customWidth="1"/>
  </cols>
  <sheetData>
    <row r="1" spans="1:39" x14ac:dyDescent="0.3">
      <c r="A1" s="12" t="s">
        <v>103</v>
      </c>
      <c r="S1" s="45" t="s">
        <v>291</v>
      </c>
      <c r="T1" s="45"/>
      <c r="U1" s="45"/>
      <c r="V1" s="45"/>
      <c r="W1" s="45"/>
      <c r="X1" s="45"/>
      <c r="Y1" s="45" t="s">
        <v>292</v>
      </c>
      <c r="Z1" s="45"/>
      <c r="AA1" s="45"/>
      <c r="AB1" s="46" t="s">
        <v>308</v>
      </c>
      <c r="AC1" s="47"/>
      <c r="AD1" s="47"/>
      <c r="AE1" s="47"/>
      <c r="AF1" s="47"/>
      <c r="AG1" s="47"/>
      <c r="AH1" s="46" t="s">
        <v>293</v>
      </c>
      <c r="AI1" s="47"/>
      <c r="AJ1" s="47"/>
      <c r="AK1" s="47"/>
      <c r="AL1" s="47"/>
      <c r="AM1" s="47"/>
    </row>
    <row r="2" spans="1:39" x14ac:dyDescent="0.3">
      <c r="A2" s="45" t="s">
        <v>104</v>
      </c>
      <c r="B2" s="45"/>
      <c r="C2" s="45"/>
      <c r="D2" s="45"/>
      <c r="E2" s="45"/>
      <c r="F2" s="45"/>
      <c r="G2" s="45"/>
      <c r="H2" s="45"/>
      <c r="I2" s="45"/>
      <c r="J2" s="45"/>
      <c r="K2" s="45"/>
      <c r="L2" s="45"/>
      <c r="M2" s="45"/>
      <c r="N2" s="45"/>
      <c r="O2" s="45"/>
      <c r="P2" s="45"/>
      <c r="Q2" s="45"/>
      <c r="R2" s="45"/>
      <c r="S2" s="48" t="s">
        <v>105</v>
      </c>
      <c r="T2" s="49"/>
      <c r="U2" s="49"/>
      <c r="V2" s="49"/>
      <c r="W2" s="49"/>
      <c r="X2" s="49"/>
      <c r="Y2" s="49"/>
      <c r="Z2" s="49"/>
      <c r="AA2" s="50"/>
      <c r="AB2" s="48" t="s">
        <v>106</v>
      </c>
      <c r="AC2" s="49"/>
      <c r="AD2" s="49"/>
      <c r="AE2" s="49"/>
      <c r="AF2" s="49"/>
      <c r="AG2" s="49"/>
      <c r="AH2" s="48" t="s">
        <v>106</v>
      </c>
      <c r="AI2" s="49"/>
      <c r="AJ2" s="49"/>
      <c r="AK2" s="49"/>
      <c r="AL2" s="49"/>
      <c r="AM2" s="49"/>
    </row>
    <row r="3" spans="1:39" ht="93.6" x14ac:dyDescent="0.3">
      <c r="A3" s="2" t="s">
        <v>60</v>
      </c>
      <c r="B3" s="2" t="s">
        <v>15</v>
      </c>
      <c r="C3" s="2" t="s">
        <v>294</v>
      </c>
      <c r="D3" s="2" t="s">
        <v>107</v>
      </c>
      <c r="E3" s="2" t="s">
        <v>108</v>
      </c>
      <c r="F3" s="2" t="s">
        <v>295</v>
      </c>
      <c r="G3" s="2" t="s">
        <v>296</v>
      </c>
      <c r="H3" s="2" t="s">
        <v>109</v>
      </c>
      <c r="I3" s="2" t="s">
        <v>47</v>
      </c>
      <c r="J3" s="2" t="s">
        <v>50</v>
      </c>
      <c r="K3" s="2" t="s">
        <v>75</v>
      </c>
      <c r="L3" s="2" t="s">
        <v>110</v>
      </c>
      <c r="M3" s="2" t="s">
        <v>78</v>
      </c>
      <c r="N3" s="2" t="s">
        <v>44</v>
      </c>
      <c r="O3" s="2" t="s">
        <v>41</v>
      </c>
      <c r="P3" s="2" t="s">
        <v>31</v>
      </c>
      <c r="Q3" s="2" t="s">
        <v>56</v>
      </c>
      <c r="R3" s="2" t="s">
        <v>54</v>
      </c>
      <c r="S3" s="33" t="s">
        <v>111</v>
      </c>
      <c r="T3" s="33" t="s">
        <v>297</v>
      </c>
      <c r="U3" s="33" t="s">
        <v>112</v>
      </c>
      <c r="V3" s="33" t="s">
        <v>113</v>
      </c>
      <c r="W3" s="33" t="s">
        <v>114</v>
      </c>
      <c r="X3" s="33" t="s">
        <v>298</v>
      </c>
      <c r="Y3" s="32" t="s">
        <v>299</v>
      </c>
      <c r="Z3" s="2" t="s">
        <v>300</v>
      </c>
      <c r="AA3" s="2" t="s">
        <v>301</v>
      </c>
      <c r="AB3" s="2" t="s">
        <v>84</v>
      </c>
      <c r="AC3" s="2" t="s">
        <v>85</v>
      </c>
      <c r="AD3" s="2" t="s">
        <v>115</v>
      </c>
      <c r="AE3" s="2" t="s">
        <v>116</v>
      </c>
      <c r="AF3" s="33" t="s">
        <v>302</v>
      </c>
      <c r="AG3" s="2" t="s">
        <v>307</v>
      </c>
      <c r="AH3" s="35" t="s">
        <v>84</v>
      </c>
      <c r="AI3" s="36" t="s">
        <v>85</v>
      </c>
      <c r="AJ3" s="36" t="s">
        <v>115</v>
      </c>
      <c r="AK3" s="35" t="s">
        <v>116</v>
      </c>
      <c r="AL3" s="2" t="s">
        <v>302</v>
      </c>
      <c r="AM3" s="36" t="s">
        <v>298</v>
      </c>
    </row>
    <row r="4" spans="1:39" x14ac:dyDescent="0.3">
      <c r="A4" s="7">
        <v>1</v>
      </c>
      <c r="B4" s="8">
        <v>44424</v>
      </c>
      <c r="C4" s="7" t="s">
        <v>117</v>
      </c>
      <c r="D4" s="7" t="s">
        <v>93</v>
      </c>
      <c r="E4" s="7">
        <v>2</v>
      </c>
      <c r="F4" s="7" t="s">
        <v>118</v>
      </c>
      <c r="G4" s="7">
        <v>4.2</v>
      </c>
      <c r="H4" s="7">
        <v>215</v>
      </c>
      <c r="I4" s="9">
        <v>0.25833333333333336</v>
      </c>
      <c r="J4" s="7">
        <v>2</v>
      </c>
      <c r="K4" s="7">
        <v>12</v>
      </c>
      <c r="L4" s="7">
        <v>2</v>
      </c>
      <c r="M4" s="7">
        <v>2</v>
      </c>
      <c r="N4" s="7" t="s">
        <v>119</v>
      </c>
      <c r="O4" s="7" t="s">
        <v>120</v>
      </c>
      <c r="P4" s="7" t="s">
        <v>121</v>
      </c>
      <c r="Q4" s="7" t="s">
        <v>123</v>
      </c>
      <c r="R4" s="7" t="s">
        <v>122</v>
      </c>
      <c r="S4" s="7">
        <f>SUM([1]Steps!R30:T30)</f>
        <v>47</v>
      </c>
      <c r="T4" s="7">
        <f>[1]Steps!W30+[1]Steps!AE30+[1]Steps!AM30</f>
        <v>16</v>
      </c>
      <c r="U4" s="7">
        <f>[1]Steps!X30+[1]Steps!Y30+[1]Steps!Z30+[1]Steps!AA30+[1]Steps!AB30+[1]Steps!AF30+[1]Steps!AG30+[1]Steps!AH30+[1]Steps!AI30+[1]Steps!AJ30+[1]Steps!AN30+[1]Steps!AO30+[1]Steps!AP30+[1]Steps!AQ30+[1]Steps!AR30</f>
        <v>194</v>
      </c>
      <c r="V4" s="7">
        <f>[1]Steps!U30+[1]Steps!V30+[1]Steps!AU30+[1]Steps!AV30</f>
        <v>73</v>
      </c>
      <c r="W4" s="7">
        <v>65</v>
      </c>
      <c r="X4" s="7">
        <f>SUM(S4:V4)</f>
        <v>330</v>
      </c>
      <c r="Y4" s="31" t="s">
        <v>284</v>
      </c>
      <c r="Z4" s="37" t="s">
        <v>303</v>
      </c>
      <c r="AA4" s="38">
        <f>AVERAGE($X$16:$X$18)</f>
        <v>128.33333333333334</v>
      </c>
      <c r="AB4" s="7">
        <f>S4+AVERAGE(S$16:S$18)</f>
        <v>83</v>
      </c>
      <c r="AC4" s="7">
        <f>T4</f>
        <v>16</v>
      </c>
      <c r="AD4" s="7">
        <f>U4+AVERAGE(U$16:U$18)</f>
        <v>275</v>
      </c>
      <c r="AE4" s="34">
        <f>V4+AVERAGE(V$16:V$18)</f>
        <v>84.333333333333329</v>
      </c>
      <c r="AF4" s="7">
        <f>W4+AVERAGE($W$16:$W$18)</f>
        <v>82</v>
      </c>
      <c r="AG4" s="34">
        <f t="shared" ref="AG4:AG14" si="0">SUM(AB4:AE4)</f>
        <v>458.33333333333331</v>
      </c>
      <c r="AH4" s="39">
        <f>S4*E4+AVERAGE(S$16:S$18)*E16</f>
        <v>148</v>
      </c>
      <c r="AI4" s="39">
        <f>T4*E4</f>
        <v>32</v>
      </c>
      <c r="AJ4" s="39">
        <f>U4*E4+AVERAGE(U$16:U$18)*E16</f>
        <v>509.5</v>
      </c>
      <c r="AK4" s="40">
        <f>V4*E4+AVERAGE(V$16:V$18)*E16</f>
        <v>163</v>
      </c>
      <c r="AL4" s="7">
        <f>W4*E4+AVERAGE(W$16:W$18)*E16</f>
        <v>155.5</v>
      </c>
      <c r="AM4" s="39">
        <f>SUM(AH4:AK4)</f>
        <v>852.5</v>
      </c>
    </row>
    <row r="5" spans="1:39" x14ac:dyDescent="0.3">
      <c r="A5" s="7">
        <v>2</v>
      </c>
      <c r="B5" s="8">
        <v>44424</v>
      </c>
      <c r="C5" s="7" t="s">
        <v>124</v>
      </c>
      <c r="D5" s="7" t="s">
        <v>125</v>
      </c>
      <c r="E5" s="7">
        <v>5</v>
      </c>
      <c r="F5" s="7" t="s">
        <v>118</v>
      </c>
      <c r="G5" s="7">
        <v>3.5</v>
      </c>
      <c r="H5" s="7">
        <v>179</v>
      </c>
      <c r="I5" s="9">
        <v>0.21666666666666667</v>
      </c>
      <c r="J5" s="7">
        <v>1</v>
      </c>
      <c r="K5" s="7">
        <v>10</v>
      </c>
      <c r="L5" s="7">
        <v>2</v>
      </c>
      <c r="M5" s="7">
        <v>1</v>
      </c>
      <c r="N5" s="7" t="s">
        <v>119</v>
      </c>
      <c r="O5" s="7" t="s">
        <v>120</v>
      </c>
      <c r="P5" s="7" t="s">
        <v>304</v>
      </c>
      <c r="Q5" s="7" t="s">
        <v>119</v>
      </c>
      <c r="R5" s="7" t="s">
        <v>122</v>
      </c>
      <c r="S5" s="7">
        <f>SUM([1]Steps!R31:T31)</f>
        <v>26</v>
      </c>
      <c r="T5" s="7">
        <f>[1]Steps!W31+[1]Steps!AE31+[1]Steps!AM31</f>
        <v>14</v>
      </c>
      <c r="U5" s="7">
        <f>[1]Steps!X31+[1]Steps!Y31+[1]Steps!Z31+[1]Steps!AA31+[1]Steps!AB31+[1]Steps!AF31+[1]Steps!AG31+[1]Steps!AH31+[1]Steps!AI31+[1]Steps!AJ31+[1]Steps!AN31+[1]Steps!AO31+[1]Steps!AP31+[1]Steps!AQ31+[1]Steps!AR31</f>
        <v>103</v>
      </c>
      <c r="V5" s="7">
        <f>[1]Steps!U31+[1]Steps!V31+[1]Steps!AU31+[1]Steps!AV31</f>
        <v>46</v>
      </c>
      <c r="W5" s="7">
        <v>30</v>
      </c>
      <c r="X5" s="7">
        <f t="shared" ref="X5:X22" si="1">SUM(S5:V5)</f>
        <v>189</v>
      </c>
      <c r="Y5" s="31" t="s">
        <v>285</v>
      </c>
      <c r="Z5" s="37" t="s">
        <v>303</v>
      </c>
      <c r="AA5" s="38">
        <f t="shared" ref="AA5:AA14" si="2">$X$15</f>
        <v>160</v>
      </c>
      <c r="AB5" s="7">
        <f t="shared" ref="AB5:AB14" si="3">S5+$S$15</f>
        <v>63</v>
      </c>
      <c r="AC5" s="7">
        <f t="shared" ref="AC5:AC14" si="4">T5+$T$15</f>
        <v>14</v>
      </c>
      <c r="AD5" s="7">
        <f t="shared" ref="AD5:AD14" si="5">U5+$U$15</f>
        <v>203</v>
      </c>
      <c r="AE5" s="7">
        <f t="shared" ref="AE5:AE14" si="6">V5+$V$15</f>
        <v>69</v>
      </c>
      <c r="AF5" s="7">
        <f>W5+$W$15</f>
        <v>47</v>
      </c>
      <c r="AG5" s="7">
        <f t="shared" si="0"/>
        <v>349</v>
      </c>
      <c r="AH5" s="39">
        <f t="shared" ref="AH5:AH14" si="7">S5*E5+$S$15*$E$15</f>
        <v>185.5</v>
      </c>
      <c r="AI5" s="39">
        <f t="shared" ref="AI5:AI14" si="8">T5*E5+$T$15*$E$15</f>
        <v>70</v>
      </c>
      <c r="AJ5" s="39">
        <f t="shared" ref="AJ5:AJ14" si="9">U5*E5+$U$15*$E$15</f>
        <v>665</v>
      </c>
      <c r="AK5" s="39">
        <f t="shared" ref="AK5:AK14" si="10">V5*E5+$V$15*E15</f>
        <v>264.5</v>
      </c>
      <c r="AL5" s="7">
        <f t="shared" ref="AL5:AL14" si="11">W5*E5+$V$15*$E$15</f>
        <v>184.5</v>
      </c>
      <c r="AM5" s="39">
        <f t="shared" ref="AM5:AM22" si="12">SUM(AH5:AK5)</f>
        <v>1185</v>
      </c>
    </row>
    <row r="6" spans="1:39" x14ac:dyDescent="0.3">
      <c r="A6" s="7">
        <v>3</v>
      </c>
      <c r="B6" s="8">
        <v>44424</v>
      </c>
      <c r="C6" s="7" t="s">
        <v>124</v>
      </c>
      <c r="D6" s="7" t="s">
        <v>125</v>
      </c>
      <c r="E6" s="7">
        <v>5</v>
      </c>
      <c r="F6" s="7" t="s">
        <v>118</v>
      </c>
      <c r="G6" s="7">
        <v>3.15</v>
      </c>
      <c r="H6" s="7">
        <v>161</v>
      </c>
      <c r="I6" s="9">
        <v>0.21666666666666667</v>
      </c>
      <c r="J6" s="7">
        <v>1</v>
      </c>
      <c r="K6" s="7">
        <v>9</v>
      </c>
      <c r="L6" s="7">
        <v>2</v>
      </c>
      <c r="M6" s="7">
        <v>1</v>
      </c>
      <c r="N6" s="7" t="s">
        <v>123</v>
      </c>
      <c r="O6" s="7" t="s">
        <v>120</v>
      </c>
      <c r="P6" s="7" t="s">
        <v>304</v>
      </c>
      <c r="Q6" s="7" t="s">
        <v>119</v>
      </c>
      <c r="R6" s="7" t="s">
        <v>122</v>
      </c>
      <c r="S6" s="7">
        <f>SUM([1]Steps!R32:T32)</f>
        <v>29</v>
      </c>
      <c r="T6" s="7">
        <f>[1]Steps!W32+[1]Steps!AE32+[1]Steps!AM32</f>
        <v>10</v>
      </c>
      <c r="U6" s="7">
        <f>[1]Steps!X32+[1]Steps!Y32+[1]Steps!Z32+[1]Steps!AA32+[1]Steps!AB32+[1]Steps!AF32+[1]Steps!AG32+[1]Steps!AH32+[1]Steps!AI32+[1]Steps!AJ32+[1]Steps!AN32+[1]Steps!AO32+[1]Steps!AP32+[1]Steps!AQ32+[1]Steps!AR32</f>
        <v>60</v>
      </c>
      <c r="V6" s="7">
        <f>[1]Steps!U32+[1]Steps!V32+[1]Steps!AU32+[1]Steps!AV32</f>
        <v>55</v>
      </c>
      <c r="W6" s="7">
        <v>30</v>
      </c>
      <c r="X6" s="7">
        <f t="shared" si="1"/>
        <v>154</v>
      </c>
      <c r="Y6" s="31" t="s">
        <v>286</v>
      </c>
      <c r="Z6" s="37" t="s">
        <v>303</v>
      </c>
      <c r="AA6" s="38">
        <f t="shared" si="2"/>
        <v>160</v>
      </c>
      <c r="AB6" s="7">
        <f t="shared" si="3"/>
        <v>66</v>
      </c>
      <c r="AC6" s="7">
        <f t="shared" si="4"/>
        <v>10</v>
      </c>
      <c r="AD6" s="7">
        <f t="shared" si="5"/>
        <v>160</v>
      </c>
      <c r="AE6" s="7">
        <f t="shared" si="6"/>
        <v>78</v>
      </c>
      <c r="AF6" s="7">
        <f t="shared" ref="AF6:AF14" si="13">W6+$W$15</f>
        <v>47</v>
      </c>
      <c r="AG6" s="7">
        <f t="shared" si="0"/>
        <v>314</v>
      </c>
      <c r="AH6" s="39">
        <f t="shared" si="7"/>
        <v>200.5</v>
      </c>
      <c r="AI6" s="39">
        <f t="shared" si="8"/>
        <v>50</v>
      </c>
      <c r="AJ6" s="39">
        <f t="shared" si="9"/>
        <v>450</v>
      </c>
      <c r="AK6" s="39">
        <f t="shared" si="10"/>
        <v>309.5</v>
      </c>
      <c r="AL6" s="7">
        <f t="shared" si="11"/>
        <v>184.5</v>
      </c>
      <c r="AM6" s="39">
        <f t="shared" si="12"/>
        <v>1010</v>
      </c>
    </row>
    <row r="7" spans="1:39" x14ac:dyDescent="0.3">
      <c r="A7" s="7">
        <v>4</v>
      </c>
      <c r="B7" s="8">
        <v>44425</v>
      </c>
      <c r="C7" s="7" t="s">
        <v>124</v>
      </c>
      <c r="D7" s="7" t="s">
        <v>125</v>
      </c>
      <c r="E7" s="7">
        <v>3</v>
      </c>
      <c r="F7" s="7" t="s">
        <v>126</v>
      </c>
      <c r="G7" s="7">
        <v>4.2</v>
      </c>
      <c r="H7" s="7">
        <v>215</v>
      </c>
      <c r="I7" s="9">
        <v>0.17500000000000002</v>
      </c>
      <c r="J7" s="7">
        <v>1</v>
      </c>
      <c r="K7" s="7">
        <v>12</v>
      </c>
      <c r="L7" s="7">
        <v>2</v>
      </c>
      <c r="M7" s="7">
        <v>1</v>
      </c>
      <c r="N7" s="7" t="s">
        <v>119</v>
      </c>
      <c r="O7" s="7" t="s">
        <v>120</v>
      </c>
      <c r="P7" s="7" t="s">
        <v>121</v>
      </c>
      <c r="Q7" s="7" t="s">
        <v>123</v>
      </c>
      <c r="R7" s="7" t="s">
        <v>122</v>
      </c>
      <c r="S7" s="7">
        <f>SUM([1]Steps!R33:T33)</f>
        <v>29</v>
      </c>
      <c r="T7" s="7">
        <f>[1]Steps!W33+[1]Steps!AE33+[1]Steps!AM33</f>
        <v>10</v>
      </c>
      <c r="U7" s="7">
        <f>[1]Steps!X33+[1]Steps!Y33+[1]Steps!Z33+[1]Steps!AA33+[1]Steps!AB33+[1]Steps!AF33+[1]Steps!AG33+[1]Steps!AH33+[1]Steps!AI33+[1]Steps!AJ33+[1]Steps!AN33+[1]Steps!AO33+[1]Steps!AP33+[1]Steps!AQ33+[1]Steps!AR33</f>
        <v>60</v>
      </c>
      <c r="V7" s="7">
        <f>[1]Steps!U33+[1]Steps!V33+[1]Steps!AU33+[1]Steps!AV33</f>
        <v>40</v>
      </c>
      <c r="W7" s="7">
        <v>35</v>
      </c>
      <c r="X7" s="7">
        <f t="shared" si="1"/>
        <v>139</v>
      </c>
      <c r="Y7" s="31" t="s">
        <v>286</v>
      </c>
      <c r="Z7" s="37" t="s">
        <v>303</v>
      </c>
      <c r="AA7" s="38">
        <f t="shared" si="2"/>
        <v>160</v>
      </c>
      <c r="AB7" s="7">
        <f t="shared" si="3"/>
        <v>66</v>
      </c>
      <c r="AC7" s="7">
        <f t="shared" si="4"/>
        <v>10</v>
      </c>
      <c r="AD7" s="7">
        <f t="shared" si="5"/>
        <v>160</v>
      </c>
      <c r="AE7" s="7">
        <f t="shared" si="6"/>
        <v>63</v>
      </c>
      <c r="AF7" s="7">
        <f t="shared" si="13"/>
        <v>52</v>
      </c>
      <c r="AG7" s="7">
        <f t="shared" si="0"/>
        <v>299</v>
      </c>
      <c r="AH7" s="39">
        <f t="shared" si="7"/>
        <v>142.5</v>
      </c>
      <c r="AI7" s="39">
        <f t="shared" si="8"/>
        <v>30</v>
      </c>
      <c r="AJ7" s="39">
        <f t="shared" si="9"/>
        <v>330</v>
      </c>
      <c r="AK7" s="39">
        <f t="shared" si="10"/>
        <v>154.5</v>
      </c>
      <c r="AL7" s="7">
        <f t="shared" si="11"/>
        <v>139.5</v>
      </c>
      <c r="AM7" s="39">
        <f t="shared" si="12"/>
        <v>657</v>
      </c>
    </row>
    <row r="8" spans="1:39" x14ac:dyDescent="0.3">
      <c r="A8" s="7">
        <v>5</v>
      </c>
      <c r="B8" s="8">
        <v>44425</v>
      </c>
      <c r="C8" s="7" t="s">
        <v>124</v>
      </c>
      <c r="D8" s="7" t="s">
        <v>125</v>
      </c>
      <c r="E8" s="7">
        <v>3</v>
      </c>
      <c r="F8" s="7" t="s">
        <v>126</v>
      </c>
      <c r="G8" s="7">
        <v>3.85</v>
      </c>
      <c r="H8" s="7">
        <v>197</v>
      </c>
      <c r="I8" s="9">
        <v>0.17500000000000002</v>
      </c>
      <c r="J8" s="7">
        <v>1</v>
      </c>
      <c r="K8" s="7">
        <v>11</v>
      </c>
      <c r="L8" s="7">
        <v>1</v>
      </c>
      <c r="M8" s="7">
        <v>1</v>
      </c>
      <c r="N8" s="7" t="s">
        <v>119</v>
      </c>
      <c r="O8" s="7" t="s">
        <v>120</v>
      </c>
      <c r="P8" s="7" t="s">
        <v>121</v>
      </c>
      <c r="Q8" s="7" t="s">
        <v>123</v>
      </c>
      <c r="R8" s="7" t="s">
        <v>122</v>
      </c>
      <c r="S8" s="7">
        <f>SUM([1]Steps!R34:T34)</f>
        <v>29</v>
      </c>
      <c r="T8" s="7">
        <f>[1]Steps!W34+[1]Steps!AE34+[1]Steps!AM34</f>
        <v>10</v>
      </c>
      <c r="U8" s="7">
        <f>[1]Steps!X34+[1]Steps!Y34+[1]Steps!Z34+[1]Steps!AA34+[1]Steps!AB34+[1]Steps!AF34+[1]Steps!AG34+[1]Steps!AH34+[1]Steps!AI34+[1]Steps!AJ34+[1]Steps!AN34+[1]Steps!AO34+[1]Steps!AP34+[1]Steps!AQ34+[1]Steps!AR34</f>
        <v>55</v>
      </c>
      <c r="V8" s="7">
        <f>[1]Steps!U34+[1]Steps!V34+[1]Steps!AU34+[1]Steps!AV34</f>
        <v>40</v>
      </c>
      <c r="W8" s="7">
        <v>30</v>
      </c>
      <c r="X8" s="7">
        <f t="shared" si="1"/>
        <v>134</v>
      </c>
      <c r="Y8" s="31" t="s">
        <v>286</v>
      </c>
      <c r="Z8" s="37" t="s">
        <v>303</v>
      </c>
      <c r="AA8" s="38">
        <f t="shared" si="2"/>
        <v>160</v>
      </c>
      <c r="AB8" s="7">
        <f t="shared" si="3"/>
        <v>66</v>
      </c>
      <c r="AC8" s="7">
        <f t="shared" si="4"/>
        <v>10</v>
      </c>
      <c r="AD8" s="7">
        <f t="shared" si="5"/>
        <v>155</v>
      </c>
      <c r="AE8" s="7">
        <f t="shared" si="6"/>
        <v>63</v>
      </c>
      <c r="AF8" s="7">
        <f t="shared" si="13"/>
        <v>47</v>
      </c>
      <c r="AG8" s="7">
        <f t="shared" si="0"/>
        <v>294</v>
      </c>
      <c r="AH8" s="39">
        <f t="shared" si="7"/>
        <v>142.5</v>
      </c>
      <c r="AI8" s="39">
        <f t="shared" si="8"/>
        <v>30</v>
      </c>
      <c r="AJ8" s="39">
        <f t="shared" si="9"/>
        <v>315</v>
      </c>
      <c r="AK8" s="39">
        <f t="shared" si="10"/>
        <v>154.5</v>
      </c>
      <c r="AL8" s="7">
        <f t="shared" si="11"/>
        <v>124.5</v>
      </c>
      <c r="AM8" s="39">
        <f t="shared" si="12"/>
        <v>642</v>
      </c>
    </row>
    <row r="9" spans="1:39" x14ac:dyDescent="0.3">
      <c r="A9" s="7">
        <v>6</v>
      </c>
      <c r="B9" s="8">
        <v>44425</v>
      </c>
      <c r="C9" s="7" t="s">
        <v>124</v>
      </c>
      <c r="D9" s="7" t="s">
        <v>125</v>
      </c>
      <c r="E9" s="7">
        <v>3</v>
      </c>
      <c r="F9" s="7" t="s">
        <v>127</v>
      </c>
      <c r="G9" s="7">
        <v>3.15</v>
      </c>
      <c r="H9" s="7">
        <v>161</v>
      </c>
      <c r="I9" s="9">
        <v>0.21666666666666667</v>
      </c>
      <c r="J9" s="7">
        <v>1</v>
      </c>
      <c r="K9" s="7">
        <v>9</v>
      </c>
      <c r="L9" s="7">
        <v>1</v>
      </c>
      <c r="M9" s="7">
        <v>1</v>
      </c>
      <c r="N9" s="7" t="s">
        <v>119</v>
      </c>
      <c r="O9" s="7" t="s">
        <v>120</v>
      </c>
      <c r="P9" s="7" t="s">
        <v>304</v>
      </c>
      <c r="Q9" s="7" t="s">
        <v>119</v>
      </c>
      <c r="R9" s="7" t="s">
        <v>122</v>
      </c>
      <c r="S9" s="7">
        <f>SUM([1]Steps!R35:T35)</f>
        <v>29</v>
      </c>
      <c r="T9" s="7">
        <f>[1]Steps!W35+[1]Steps!AE35+[1]Steps!AM35</f>
        <v>30</v>
      </c>
      <c r="U9" s="7">
        <f>[1]Steps!X35+[1]Steps!Y35+[1]Steps!Z35+[1]Steps!AA35+[1]Steps!AB35+[1]Steps!AF35+[1]Steps!AG35+[1]Steps!AH35+[1]Steps!AI35+[1]Steps!AJ35+[1]Steps!AN35+[1]Steps!AO35+[1]Steps!AP35+[1]Steps!AQ35+[1]Steps!AR35</f>
        <v>50</v>
      </c>
      <c r="V9" s="7">
        <f>[1]Steps!U35+[1]Steps!V35+[1]Steps!AU35+[1]Steps!AV35</f>
        <v>65</v>
      </c>
      <c r="W9" s="7">
        <v>20</v>
      </c>
      <c r="X9" s="7">
        <f t="shared" si="1"/>
        <v>174</v>
      </c>
      <c r="Y9" s="31" t="s">
        <v>286</v>
      </c>
      <c r="Z9" s="37" t="s">
        <v>303</v>
      </c>
      <c r="AA9" s="38">
        <f t="shared" si="2"/>
        <v>160</v>
      </c>
      <c r="AB9" s="7">
        <f t="shared" si="3"/>
        <v>66</v>
      </c>
      <c r="AC9" s="7">
        <f t="shared" si="4"/>
        <v>30</v>
      </c>
      <c r="AD9" s="7">
        <f t="shared" si="5"/>
        <v>150</v>
      </c>
      <c r="AE9" s="7">
        <f t="shared" si="6"/>
        <v>88</v>
      </c>
      <c r="AF9" s="7">
        <f t="shared" si="13"/>
        <v>37</v>
      </c>
      <c r="AG9" s="7">
        <f t="shared" si="0"/>
        <v>334</v>
      </c>
      <c r="AH9" s="39">
        <f t="shared" si="7"/>
        <v>142.5</v>
      </c>
      <c r="AI9" s="39">
        <f t="shared" si="8"/>
        <v>90</v>
      </c>
      <c r="AJ9" s="39">
        <f t="shared" si="9"/>
        <v>300</v>
      </c>
      <c r="AK9" s="39">
        <f t="shared" si="10"/>
        <v>229.5</v>
      </c>
      <c r="AL9" s="7">
        <f t="shared" si="11"/>
        <v>94.5</v>
      </c>
      <c r="AM9" s="39">
        <f t="shared" si="12"/>
        <v>762</v>
      </c>
    </row>
    <row r="10" spans="1:39" x14ac:dyDescent="0.3">
      <c r="A10" s="7">
        <v>7</v>
      </c>
      <c r="B10" s="8">
        <v>44425</v>
      </c>
      <c r="C10" s="7" t="s">
        <v>124</v>
      </c>
      <c r="D10" s="7" t="s">
        <v>125</v>
      </c>
      <c r="E10" s="7">
        <v>3</v>
      </c>
      <c r="F10" s="7" t="s">
        <v>128</v>
      </c>
      <c r="G10" s="7">
        <v>3.5</v>
      </c>
      <c r="H10" s="7">
        <v>179</v>
      </c>
      <c r="I10" s="9">
        <v>0.21666666666666667</v>
      </c>
      <c r="J10" s="7">
        <v>1</v>
      </c>
      <c r="K10" s="7">
        <v>10</v>
      </c>
      <c r="L10" s="7">
        <v>2</v>
      </c>
      <c r="M10" s="7">
        <v>1</v>
      </c>
      <c r="N10" s="7" t="s">
        <v>123</v>
      </c>
      <c r="O10" s="7" t="s">
        <v>120</v>
      </c>
      <c r="P10" s="7" t="s">
        <v>304</v>
      </c>
      <c r="Q10" s="7" t="s">
        <v>119</v>
      </c>
      <c r="R10" s="7" t="s">
        <v>122</v>
      </c>
      <c r="S10" s="7">
        <f>SUM([1]Steps!R36:T36)</f>
        <v>12</v>
      </c>
      <c r="T10" s="7">
        <f>[1]Steps!W36+[1]Steps!AE36+[1]Steps!AM36</f>
        <v>12</v>
      </c>
      <c r="U10" s="7">
        <f>[1]Steps!X36+[1]Steps!Y36+[1]Steps!Z36+[1]Steps!AA36+[1]Steps!AB36+[1]Steps!AF36+[1]Steps!AG36+[1]Steps!AH36+[1]Steps!AI36+[1]Steps!AJ36+[1]Steps!AN36+[1]Steps!AO36+[1]Steps!AP36+[1]Steps!AQ36+[1]Steps!AR36</f>
        <v>50</v>
      </c>
      <c r="V10" s="7">
        <f>[1]Steps!U36+[1]Steps!V36+[1]Steps!AU36+[1]Steps!AV36</f>
        <v>35</v>
      </c>
      <c r="W10" s="7">
        <v>20</v>
      </c>
      <c r="X10" s="7">
        <f t="shared" si="1"/>
        <v>109</v>
      </c>
      <c r="Y10" s="31" t="s">
        <v>286</v>
      </c>
      <c r="Z10" s="37" t="s">
        <v>303</v>
      </c>
      <c r="AA10" s="38">
        <f t="shared" si="2"/>
        <v>160</v>
      </c>
      <c r="AB10" s="7">
        <f t="shared" si="3"/>
        <v>49</v>
      </c>
      <c r="AC10" s="7">
        <f t="shared" si="4"/>
        <v>12</v>
      </c>
      <c r="AD10" s="7">
        <f t="shared" si="5"/>
        <v>150</v>
      </c>
      <c r="AE10" s="7">
        <f t="shared" si="6"/>
        <v>58</v>
      </c>
      <c r="AF10" s="7">
        <f t="shared" si="13"/>
        <v>37</v>
      </c>
      <c r="AG10" s="7">
        <f t="shared" si="0"/>
        <v>269</v>
      </c>
      <c r="AH10" s="39">
        <f t="shared" si="7"/>
        <v>91.5</v>
      </c>
      <c r="AI10" s="39">
        <f t="shared" si="8"/>
        <v>36</v>
      </c>
      <c r="AJ10" s="39">
        <f t="shared" si="9"/>
        <v>300</v>
      </c>
      <c r="AK10" s="39">
        <f t="shared" si="10"/>
        <v>139.5</v>
      </c>
      <c r="AL10" s="7">
        <f t="shared" si="11"/>
        <v>94.5</v>
      </c>
      <c r="AM10" s="39">
        <f t="shared" si="12"/>
        <v>567</v>
      </c>
    </row>
    <row r="11" spans="1:39" x14ac:dyDescent="0.3">
      <c r="A11" s="7">
        <v>8</v>
      </c>
      <c r="B11" s="8">
        <v>44425</v>
      </c>
      <c r="C11" s="7" t="s">
        <v>124</v>
      </c>
      <c r="D11" s="7" t="s">
        <v>125</v>
      </c>
      <c r="E11" s="7">
        <v>3</v>
      </c>
      <c r="F11" s="7" t="s">
        <v>129</v>
      </c>
      <c r="G11" s="7">
        <v>3.5</v>
      </c>
      <c r="H11" s="7">
        <v>179</v>
      </c>
      <c r="I11" s="9">
        <v>0.21666666666666667</v>
      </c>
      <c r="J11" s="7">
        <v>1</v>
      </c>
      <c r="K11" s="7">
        <v>10</v>
      </c>
      <c r="L11" s="7">
        <v>2</v>
      </c>
      <c r="M11" s="7">
        <v>1</v>
      </c>
      <c r="N11" s="7" t="s">
        <v>123</v>
      </c>
      <c r="O11" s="7" t="s">
        <v>120</v>
      </c>
      <c r="P11" s="7" t="s">
        <v>304</v>
      </c>
      <c r="Q11" s="7" t="s">
        <v>119</v>
      </c>
      <c r="R11" s="7" t="s">
        <v>122</v>
      </c>
      <c r="S11" s="7">
        <f>SUM([1]Steps!R37:T37)</f>
        <v>29</v>
      </c>
      <c r="T11" s="7">
        <f>[1]Steps!W37+[1]Steps!AE37+[1]Steps!AM37</f>
        <v>10</v>
      </c>
      <c r="U11" s="7">
        <f>[1]Steps!X37+[1]Steps!Y37+[1]Steps!Z37+[1]Steps!AA37+[1]Steps!AB37+[1]Steps!AF37+[1]Steps!AG37+[1]Steps!AH37+[1]Steps!AI37+[1]Steps!AJ37+[1]Steps!AN37+[1]Steps!AO37+[1]Steps!AP37+[1]Steps!AQ37+[1]Steps!AR37</f>
        <v>59</v>
      </c>
      <c r="V11" s="7">
        <f>[1]Steps!U37+[1]Steps!V37+[1]Steps!AU37+[1]Steps!AV37</f>
        <v>50</v>
      </c>
      <c r="W11" s="7">
        <v>20</v>
      </c>
      <c r="X11" s="7">
        <f t="shared" si="1"/>
        <v>148</v>
      </c>
      <c r="Y11" s="31" t="s">
        <v>286</v>
      </c>
      <c r="Z11" s="37" t="s">
        <v>303</v>
      </c>
      <c r="AA11" s="38">
        <f t="shared" si="2"/>
        <v>160</v>
      </c>
      <c r="AB11" s="7">
        <f t="shared" si="3"/>
        <v>66</v>
      </c>
      <c r="AC11" s="7">
        <f t="shared" si="4"/>
        <v>10</v>
      </c>
      <c r="AD11" s="7">
        <f t="shared" si="5"/>
        <v>159</v>
      </c>
      <c r="AE11" s="7">
        <f t="shared" si="6"/>
        <v>73</v>
      </c>
      <c r="AF11" s="7">
        <f t="shared" si="13"/>
        <v>37</v>
      </c>
      <c r="AG11" s="7">
        <f t="shared" si="0"/>
        <v>308</v>
      </c>
      <c r="AH11" s="39">
        <f t="shared" si="7"/>
        <v>142.5</v>
      </c>
      <c r="AI11" s="39">
        <f t="shared" si="8"/>
        <v>30</v>
      </c>
      <c r="AJ11" s="39">
        <f t="shared" si="9"/>
        <v>327</v>
      </c>
      <c r="AK11" s="39">
        <f t="shared" si="10"/>
        <v>219</v>
      </c>
      <c r="AL11" s="7">
        <f t="shared" si="11"/>
        <v>94.5</v>
      </c>
      <c r="AM11" s="39">
        <f t="shared" si="12"/>
        <v>718.5</v>
      </c>
    </row>
    <row r="12" spans="1:39" x14ac:dyDescent="0.3">
      <c r="A12" s="7">
        <v>9</v>
      </c>
      <c r="B12" s="8">
        <v>44426</v>
      </c>
      <c r="C12" s="7" t="s">
        <v>124</v>
      </c>
      <c r="D12" s="7" t="s">
        <v>125</v>
      </c>
      <c r="E12" s="7">
        <v>4</v>
      </c>
      <c r="F12" s="7" t="s">
        <v>130</v>
      </c>
      <c r="G12" s="7">
        <v>3.5</v>
      </c>
      <c r="H12" s="7">
        <v>179</v>
      </c>
      <c r="I12" s="9">
        <v>0.21666666666666667</v>
      </c>
      <c r="J12" s="7">
        <v>1</v>
      </c>
      <c r="K12" s="7">
        <v>10</v>
      </c>
      <c r="L12" s="7">
        <v>2</v>
      </c>
      <c r="M12" s="7">
        <v>1</v>
      </c>
      <c r="N12" s="7" t="s">
        <v>123</v>
      </c>
      <c r="O12" s="7" t="s">
        <v>120</v>
      </c>
      <c r="P12" s="7" t="s">
        <v>121</v>
      </c>
      <c r="Q12" s="7" t="s">
        <v>123</v>
      </c>
      <c r="R12" s="7" t="s">
        <v>122</v>
      </c>
      <c r="S12" s="7">
        <f>SUM([1]Steps!R38:T38)</f>
        <v>29</v>
      </c>
      <c r="T12" s="7">
        <f>[1]Steps!W38+[1]Steps!AE38+[1]Steps!AM38</f>
        <v>10</v>
      </c>
      <c r="U12" s="7">
        <f>[1]Steps!X38+[1]Steps!Y38+[1]Steps!Z38+[1]Steps!AA38+[1]Steps!AB38+[1]Steps!AF38+[1]Steps!AG38+[1]Steps!AH38+[1]Steps!AI38+[1]Steps!AJ38+[1]Steps!AN38+[1]Steps!AO38+[1]Steps!AP38+[1]Steps!AQ38+[1]Steps!AR38</f>
        <v>59</v>
      </c>
      <c r="V12" s="7">
        <f>[1]Steps!U38+[1]Steps!V38+[1]Steps!AU38+[1]Steps!AV38</f>
        <v>50</v>
      </c>
      <c r="W12" s="7">
        <v>20</v>
      </c>
      <c r="X12" s="7">
        <f t="shared" si="1"/>
        <v>148</v>
      </c>
      <c r="Y12" s="31" t="s">
        <v>286</v>
      </c>
      <c r="Z12" s="37" t="s">
        <v>303</v>
      </c>
      <c r="AA12" s="38">
        <f t="shared" si="2"/>
        <v>160</v>
      </c>
      <c r="AB12" s="7">
        <f t="shared" si="3"/>
        <v>66</v>
      </c>
      <c r="AC12" s="7">
        <f t="shared" si="4"/>
        <v>10</v>
      </c>
      <c r="AD12" s="7">
        <f t="shared" si="5"/>
        <v>159</v>
      </c>
      <c r="AE12" s="7">
        <f t="shared" si="6"/>
        <v>73</v>
      </c>
      <c r="AF12" s="7">
        <f t="shared" si="13"/>
        <v>37</v>
      </c>
      <c r="AG12" s="7">
        <f t="shared" si="0"/>
        <v>308</v>
      </c>
      <c r="AH12" s="39">
        <f t="shared" si="7"/>
        <v>171.5</v>
      </c>
      <c r="AI12" s="39">
        <f t="shared" si="8"/>
        <v>40</v>
      </c>
      <c r="AJ12" s="39">
        <f t="shared" si="9"/>
        <v>386</v>
      </c>
      <c r="AK12" s="39">
        <f t="shared" si="10"/>
        <v>269</v>
      </c>
      <c r="AL12" s="7">
        <f t="shared" si="11"/>
        <v>114.5</v>
      </c>
      <c r="AM12" s="39">
        <f t="shared" si="12"/>
        <v>866.5</v>
      </c>
    </row>
    <row r="13" spans="1:39" x14ac:dyDescent="0.3">
      <c r="A13" s="7">
        <v>10</v>
      </c>
      <c r="B13" s="8">
        <v>44426</v>
      </c>
      <c r="C13" s="7" t="s">
        <v>124</v>
      </c>
      <c r="D13" s="7" t="s">
        <v>125</v>
      </c>
      <c r="E13" s="7">
        <v>4</v>
      </c>
      <c r="F13" s="7" t="s">
        <v>130</v>
      </c>
      <c r="G13" s="7">
        <v>3.5</v>
      </c>
      <c r="H13" s="7">
        <v>179</v>
      </c>
      <c r="I13" s="9">
        <v>0.21666666666666667</v>
      </c>
      <c r="J13" s="7">
        <v>1</v>
      </c>
      <c r="K13" s="7">
        <v>10</v>
      </c>
      <c r="L13" s="7">
        <v>2</v>
      </c>
      <c r="M13" s="7">
        <v>1</v>
      </c>
      <c r="N13" s="7" t="s">
        <v>123</v>
      </c>
      <c r="O13" s="7" t="s">
        <v>120</v>
      </c>
      <c r="P13" s="7" t="s">
        <v>121</v>
      </c>
      <c r="Q13" s="7" t="s">
        <v>123</v>
      </c>
      <c r="R13" s="7" t="s">
        <v>122</v>
      </c>
      <c r="S13" s="7">
        <f>SUM([1]Steps!R39:T39)</f>
        <v>29</v>
      </c>
      <c r="T13" s="7">
        <f>[1]Steps!W39+[1]Steps!AE39+[1]Steps!AM39</f>
        <v>10</v>
      </c>
      <c r="U13" s="7">
        <f>[1]Steps!X39+[1]Steps!Y39+[1]Steps!Z39+[1]Steps!AA39+[1]Steps!AB39+[1]Steps!AF39+[1]Steps!AG39+[1]Steps!AH39+[1]Steps!AI39+[1]Steps!AJ39+[1]Steps!AN39+[1]Steps!AO39+[1]Steps!AP39+[1]Steps!AQ39+[1]Steps!AR39</f>
        <v>59</v>
      </c>
      <c r="V13" s="7">
        <f>[1]Steps!U39+[1]Steps!V39+[1]Steps!AU39+[1]Steps!AV39</f>
        <v>50</v>
      </c>
      <c r="W13" s="7">
        <v>20</v>
      </c>
      <c r="X13" s="7">
        <f t="shared" si="1"/>
        <v>148</v>
      </c>
      <c r="Y13" s="31" t="s">
        <v>286</v>
      </c>
      <c r="Z13" s="37" t="s">
        <v>303</v>
      </c>
      <c r="AA13" s="38">
        <f t="shared" si="2"/>
        <v>160</v>
      </c>
      <c r="AB13" s="7">
        <f t="shared" si="3"/>
        <v>66</v>
      </c>
      <c r="AC13" s="7">
        <f t="shared" si="4"/>
        <v>10</v>
      </c>
      <c r="AD13" s="7">
        <f t="shared" si="5"/>
        <v>159</v>
      </c>
      <c r="AE13" s="7">
        <f t="shared" si="6"/>
        <v>73</v>
      </c>
      <c r="AF13" s="7">
        <f t="shared" si="13"/>
        <v>37</v>
      </c>
      <c r="AG13" s="7">
        <f t="shared" si="0"/>
        <v>308</v>
      </c>
      <c r="AH13" s="39">
        <f t="shared" si="7"/>
        <v>171.5</v>
      </c>
      <c r="AI13" s="39">
        <f t="shared" si="8"/>
        <v>40</v>
      </c>
      <c r="AJ13" s="39">
        <f t="shared" si="9"/>
        <v>386</v>
      </c>
      <c r="AK13" s="39">
        <f t="shared" si="10"/>
        <v>200</v>
      </c>
      <c r="AL13" s="7">
        <f t="shared" si="11"/>
        <v>114.5</v>
      </c>
      <c r="AM13" s="39">
        <f t="shared" si="12"/>
        <v>797.5</v>
      </c>
    </row>
    <row r="14" spans="1:39" x14ac:dyDescent="0.3">
      <c r="A14" s="7">
        <v>11</v>
      </c>
      <c r="B14" s="8">
        <v>44426</v>
      </c>
      <c r="C14" s="7" t="s">
        <v>124</v>
      </c>
      <c r="D14" s="7" t="s">
        <v>125</v>
      </c>
      <c r="E14" s="7">
        <v>4</v>
      </c>
      <c r="F14" s="7" t="s">
        <v>130</v>
      </c>
      <c r="G14" s="7">
        <v>3.15</v>
      </c>
      <c r="H14" s="7">
        <v>161</v>
      </c>
      <c r="I14" s="9">
        <v>0.21666666666666667</v>
      </c>
      <c r="J14" s="7">
        <v>1</v>
      </c>
      <c r="K14" s="7">
        <v>9</v>
      </c>
      <c r="L14" s="7">
        <v>1</v>
      </c>
      <c r="M14" s="7">
        <v>1</v>
      </c>
      <c r="N14" s="7" t="s">
        <v>119</v>
      </c>
      <c r="O14" s="7" t="s">
        <v>120</v>
      </c>
      <c r="P14" s="7" t="s">
        <v>121</v>
      </c>
      <c r="Q14" s="7" t="s">
        <v>123</v>
      </c>
      <c r="R14" s="7" t="s">
        <v>122</v>
      </c>
      <c r="S14" s="7">
        <f>SUM([1]Steps!R40:T40)</f>
        <v>45</v>
      </c>
      <c r="T14" s="7">
        <f>[1]Steps!W40+[1]Steps!AE40+[1]Steps!AM40</f>
        <v>13</v>
      </c>
      <c r="U14" s="7">
        <f>[1]Steps!X40+[1]Steps!Y40+[1]Steps!Z40+[1]Steps!AA40+[1]Steps!AB40+[1]Steps!AF40+[1]Steps!AG40+[1]Steps!AH40+[1]Steps!AI40+[1]Steps!AJ40+[1]Steps!AN40+[1]Steps!AO40+[1]Steps!AP40+[1]Steps!AQ40+[1]Steps!AR40</f>
        <v>94</v>
      </c>
      <c r="V14" s="7">
        <f>[1]Steps!U40+[1]Steps!V40+[1]Steps!AU40+[1]Steps!AV40</f>
        <v>46</v>
      </c>
      <c r="W14" s="7">
        <v>30</v>
      </c>
      <c r="X14" s="7">
        <f t="shared" si="1"/>
        <v>198</v>
      </c>
      <c r="Y14" s="31" t="s">
        <v>286</v>
      </c>
      <c r="Z14" s="37" t="s">
        <v>303</v>
      </c>
      <c r="AA14" s="38">
        <f t="shared" si="2"/>
        <v>160</v>
      </c>
      <c r="AB14" s="7">
        <f t="shared" si="3"/>
        <v>82</v>
      </c>
      <c r="AC14" s="7">
        <f t="shared" si="4"/>
        <v>13</v>
      </c>
      <c r="AD14" s="7">
        <f t="shared" si="5"/>
        <v>194</v>
      </c>
      <c r="AE14" s="7">
        <f t="shared" si="6"/>
        <v>69</v>
      </c>
      <c r="AF14" s="7">
        <f t="shared" si="13"/>
        <v>47</v>
      </c>
      <c r="AG14" s="7">
        <f t="shared" si="0"/>
        <v>358</v>
      </c>
      <c r="AH14" s="39">
        <f t="shared" si="7"/>
        <v>235.5</v>
      </c>
      <c r="AI14" s="39">
        <f t="shared" si="8"/>
        <v>52</v>
      </c>
      <c r="AJ14" s="39">
        <f t="shared" si="9"/>
        <v>526</v>
      </c>
      <c r="AK14" s="39">
        <f t="shared" si="10"/>
        <v>184</v>
      </c>
      <c r="AL14" s="7">
        <f t="shared" si="11"/>
        <v>154.5</v>
      </c>
      <c r="AM14" s="39">
        <f t="shared" si="12"/>
        <v>997.5</v>
      </c>
    </row>
    <row r="15" spans="1:39" x14ac:dyDescent="0.3">
      <c r="A15" s="7">
        <v>12</v>
      </c>
      <c r="B15" s="8">
        <v>44427</v>
      </c>
      <c r="C15" s="7" t="s">
        <v>131</v>
      </c>
      <c r="D15" s="7" t="s">
        <v>132</v>
      </c>
      <c r="E15" s="7">
        <v>1.5</v>
      </c>
      <c r="F15" s="7" t="s">
        <v>133</v>
      </c>
      <c r="G15" s="7">
        <v>3.85</v>
      </c>
      <c r="H15" s="7">
        <v>197</v>
      </c>
      <c r="I15" s="9">
        <v>0.17500000000000002</v>
      </c>
      <c r="J15" s="7">
        <v>1</v>
      </c>
      <c r="K15" s="7">
        <v>11</v>
      </c>
      <c r="L15" s="7">
        <v>2</v>
      </c>
      <c r="M15" s="7">
        <v>1</v>
      </c>
      <c r="N15" s="7" t="s">
        <v>119</v>
      </c>
      <c r="O15" s="7" t="s">
        <v>134</v>
      </c>
      <c r="P15" s="7" t="s">
        <v>121</v>
      </c>
      <c r="Q15" s="7" t="s">
        <v>119</v>
      </c>
      <c r="R15" s="7" t="s">
        <v>122</v>
      </c>
      <c r="S15" s="7">
        <f>SUM([1]Steps!R43:T43)</f>
        <v>37</v>
      </c>
      <c r="T15" s="7"/>
      <c r="U15" s="7">
        <f>[1]Steps!AC43+[1]Steps!AK43+[1]Steps!AS43</f>
        <v>100</v>
      </c>
      <c r="V15" s="7">
        <f>SUM([1]Modules!AI3+[1]Modules!AJ3)</f>
        <v>23</v>
      </c>
      <c r="W15" s="7">
        <v>17</v>
      </c>
      <c r="X15" s="7">
        <f t="shared" si="1"/>
        <v>160</v>
      </c>
      <c r="Y15" s="31" t="s">
        <v>287</v>
      </c>
      <c r="Z15" s="38">
        <f>AVERAGE(X5,X7,X22)</f>
        <v>172.66666666666666</v>
      </c>
      <c r="AA15" s="38" t="s">
        <v>303</v>
      </c>
      <c r="AB15" s="7"/>
      <c r="AC15" s="7"/>
      <c r="AD15" s="7"/>
      <c r="AE15" s="7"/>
      <c r="AF15" s="7"/>
      <c r="AG15" s="7"/>
      <c r="AH15" s="7"/>
      <c r="AI15" s="7"/>
      <c r="AJ15" s="7"/>
      <c r="AK15" s="7"/>
      <c r="AL15" s="7"/>
      <c r="AM15" s="7"/>
    </row>
    <row r="16" spans="1:39" x14ac:dyDescent="0.3">
      <c r="A16" s="7">
        <v>13</v>
      </c>
      <c r="B16" s="8">
        <v>44427</v>
      </c>
      <c r="C16" s="7" t="s">
        <v>131</v>
      </c>
      <c r="D16" s="7" t="s">
        <v>132</v>
      </c>
      <c r="E16" s="7">
        <v>1.5</v>
      </c>
      <c r="F16" s="7" t="s">
        <v>133</v>
      </c>
      <c r="G16" s="7">
        <v>4.2</v>
      </c>
      <c r="H16" s="7">
        <v>215</v>
      </c>
      <c r="I16" s="9" t="s">
        <v>135</v>
      </c>
      <c r="J16" s="7">
        <v>2</v>
      </c>
      <c r="K16" s="7">
        <v>12</v>
      </c>
      <c r="L16" s="7">
        <v>2</v>
      </c>
      <c r="M16" s="7">
        <v>2</v>
      </c>
      <c r="N16" s="7" t="s">
        <v>119</v>
      </c>
      <c r="O16" s="7" t="s">
        <v>134</v>
      </c>
      <c r="P16" s="7" t="s">
        <v>121</v>
      </c>
      <c r="Q16" s="7" t="s">
        <v>119</v>
      </c>
      <c r="R16" s="7" t="s">
        <v>122</v>
      </c>
      <c r="S16" s="7">
        <f>SUM([1]Steps!R44:T44)</f>
        <v>36</v>
      </c>
      <c r="T16" s="7"/>
      <c r="U16" s="7">
        <f>[1]Steps!AC44+[1]Steps!AK44+[1]Steps!AS44</f>
        <v>100</v>
      </c>
      <c r="V16" s="7">
        <f>SUM([1]Modules!AI4+[1]Modules!AJ4)</f>
        <v>12</v>
      </c>
      <c r="W16" s="7">
        <v>17</v>
      </c>
      <c r="X16" s="7">
        <f t="shared" si="1"/>
        <v>148</v>
      </c>
      <c r="Y16" s="31" t="s">
        <v>288</v>
      </c>
      <c r="Z16" s="38">
        <f>AVERAGE($X$4,$X$21)</f>
        <v>234.5</v>
      </c>
      <c r="AA16" s="38" t="s">
        <v>303</v>
      </c>
      <c r="AB16" s="7"/>
      <c r="AC16" s="7"/>
      <c r="AD16" s="7"/>
      <c r="AE16" s="7"/>
      <c r="AF16" s="7"/>
      <c r="AG16" s="7"/>
      <c r="AH16" s="7"/>
      <c r="AI16" s="7"/>
      <c r="AJ16" s="7"/>
      <c r="AK16" s="7"/>
      <c r="AL16" s="7"/>
      <c r="AM16" s="7"/>
    </row>
    <row r="17" spans="1:39" x14ac:dyDescent="0.3">
      <c r="A17" s="7">
        <v>14</v>
      </c>
      <c r="B17" s="8">
        <v>44427</v>
      </c>
      <c r="C17" s="7" t="s">
        <v>131</v>
      </c>
      <c r="D17" s="7" t="s">
        <v>132</v>
      </c>
      <c r="E17" s="7">
        <v>1.5</v>
      </c>
      <c r="F17" s="7" t="s">
        <v>136</v>
      </c>
      <c r="G17" s="7">
        <v>3.85</v>
      </c>
      <c r="H17" s="7">
        <v>197</v>
      </c>
      <c r="I17" s="9">
        <v>0.17500000000000002</v>
      </c>
      <c r="J17" s="7">
        <v>2</v>
      </c>
      <c r="K17" s="7">
        <v>11</v>
      </c>
      <c r="L17" s="7">
        <v>2</v>
      </c>
      <c r="M17" s="7">
        <v>2</v>
      </c>
      <c r="N17" s="7" t="s">
        <v>119</v>
      </c>
      <c r="O17" s="7" t="s">
        <v>134</v>
      </c>
      <c r="P17" s="7" t="s">
        <v>121</v>
      </c>
      <c r="Q17" s="7" t="s">
        <v>119</v>
      </c>
      <c r="R17" s="7" t="s">
        <v>122</v>
      </c>
      <c r="S17" s="7">
        <f>SUM([1]Steps!R45:T45)</f>
        <v>54</v>
      </c>
      <c r="T17" s="7"/>
      <c r="U17" s="7">
        <f>[1]Steps!AC45+[1]Steps!AK45+[1]Steps!AS45</f>
        <v>63</v>
      </c>
      <c r="V17" s="7">
        <f>SUM([1]Modules!AI5+[1]Modules!AJ5)</f>
        <v>8</v>
      </c>
      <c r="W17" s="7">
        <v>17</v>
      </c>
      <c r="X17" s="7">
        <f t="shared" si="1"/>
        <v>125</v>
      </c>
      <c r="Y17" s="31" t="s">
        <v>288</v>
      </c>
      <c r="Z17" s="38">
        <f t="shared" ref="Z17:Z18" si="14">AVERAGE($X$4,$X$21)</f>
        <v>234.5</v>
      </c>
      <c r="AA17" s="38" t="s">
        <v>303</v>
      </c>
      <c r="AB17" s="7"/>
      <c r="AC17" s="7"/>
      <c r="AD17" s="7"/>
      <c r="AE17" s="7"/>
      <c r="AF17" s="7"/>
      <c r="AG17" s="7"/>
      <c r="AH17" s="7"/>
      <c r="AI17" s="7"/>
      <c r="AJ17" s="7"/>
      <c r="AK17" s="7"/>
      <c r="AL17" s="7"/>
      <c r="AM17" s="7"/>
    </row>
    <row r="18" spans="1:39" x14ac:dyDescent="0.3">
      <c r="A18" s="7">
        <v>15</v>
      </c>
      <c r="B18" s="8">
        <v>44427</v>
      </c>
      <c r="C18" s="7" t="s">
        <v>131</v>
      </c>
      <c r="D18" s="7" t="s">
        <v>132</v>
      </c>
      <c r="E18" s="7">
        <v>1.5</v>
      </c>
      <c r="F18" s="7" t="s">
        <v>136</v>
      </c>
      <c r="G18" s="7">
        <v>3.85</v>
      </c>
      <c r="H18" s="7">
        <v>197</v>
      </c>
      <c r="I18" s="9">
        <v>0.17500000000000002</v>
      </c>
      <c r="J18" s="7">
        <v>2</v>
      </c>
      <c r="K18" s="7">
        <v>11</v>
      </c>
      <c r="L18" s="7">
        <v>2</v>
      </c>
      <c r="M18" s="7">
        <v>2</v>
      </c>
      <c r="N18" s="7" t="s">
        <v>119</v>
      </c>
      <c r="O18" s="7" t="s">
        <v>134</v>
      </c>
      <c r="P18" s="7" t="s">
        <v>121</v>
      </c>
      <c r="Q18" s="7" t="s">
        <v>119</v>
      </c>
      <c r="R18" s="7" t="s">
        <v>122</v>
      </c>
      <c r="S18" s="7">
        <f>SUM([1]Steps!R46:T46)</f>
        <v>18</v>
      </c>
      <c r="T18" s="7"/>
      <c r="U18" s="7">
        <f>[1]Steps!AC46+[1]Steps!AK46+[1]Steps!AS46</f>
        <v>80</v>
      </c>
      <c r="V18" s="7">
        <f>SUM([1]Modules!AI6+[1]Modules!AJ6)</f>
        <v>14</v>
      </c>
      <c r="W18" s="7">
        <v>17</v>
      </c>
      <c r="X18" s="7">
        <f t="shared" si="1"/>
        <v>112</v>
      </c>
      <c r="Y18" s="31" t="s">
        <v>288</v>
      </c>
      <c r="Z18" s="38">
        <f t="shared" si="14"/>
        <v>234.5</v>
      </c>
      <c r="AA18" s="38" t="s">
        <v>303</v>
      </c>
      <c r="AB18" s="7"/>
      <c r="AC18" s="7"/>
      <c r="AD18" s="7"/>
      <c r="AE18" s="7"/>
      <c r="AF18" s="7"/>
      <c r="AG18" s="7"/>
      <c r="AH18" s="7"/>
      <c r="AI18" s="7"/>
      <c r="AJ18" s="7"/>
      <c r="AK18" s="7"/>
      <c r="AL18" s="7"/>
      <c r="AM18" s="7"/>
    </row>
    <row r="19" spans="1:39" ht="17.399999999999999" x14ac:dyDescent="0.3">
      <c r="A19" s="7">
        <v>16</v>
      </c>
      <c r="B19" s="8">
        <v>44427</v>
      </c>
      <c r="C19" s="7" t="s">
        <v>131</v>
      </c>
      <c r="D19" s="7" t="s">
        <v>132</v>
      </c>
      <c r="E19" s="7">
        <v>1.5</v>
      </c>
      <c r="F19" s="7" t="s">
        <v>136</v>
      </c>
      <c r="G19" s="7">
        <v>4.55</v>
      </c>
      <c r="H19" s="7">
        <v>233</v>
      </c>
      <c r="I19" s="9">
        <v>0.17500000000000002</v>
      </c>
      <c r="J19" s="7">
        <v>3</v>
      </c>
      <c r="K19" s="7">
        <v>13</v>
      </c>
      <c r="L19" s="7">
        <v>2</v>
      </c>
      <c r="M19" s="7">
        <v>3</v>
      </c>
      <c r="N19" s="7" t="s">
        <v>119</v>
      </c>
      <c r="O19" s="7" t="s">
        <v>134</v>
      </c>
      <c r="P19" s="7" t="s">
        <v>304</v>
      </c>
      <c r="Q19" s="7" t="s">
        <v>119</v>
      </c>
      <c r="R19" s="7" t="s">
        <v>122</v>
      </c>
      <c r="S19" s="7">
        <f>SUM([1]Steps!R47:T47)</f>
        <v>37</v>
      </c>
      <c r="T19" s="7"/>
      <c r="U19" s="7">
        <f>[1]Steps!AC47+[1]Steps!AK47+[1]Steps!AS47</f>
        <v>130</v>
      </c>
      <c r="V19" s="7">
        <f>SUM([1]Modules!AI7+[1]Modules!AJ7)</f>
        <v>14</v>
      </c>
      <c r="W19" s="7">
        <v>20</v>
      </c>
      <c r="X19" s="7">
        <f t="shared" si="1"/>
        <v>181</v>
      </c>
      <c r="Y19" s="31" t="s">
        <v>289</v>
      </c>
      <c r="Z19" s="38">
        <f>AVERAGE($X$4,$X$21)+SUM([1]Steps!$AE$30:$AJ$30)</f>
        <v>356.5</v>
      </c>
      <c r="AA19" s="38" t="s">
        <v>303</v>
      </c>
      <c r="AB19" s="7"/>
      <c r="AC19" s="7"/>
      <c r="AD19" s="7"/>
      <c r="AE19" s="7"/>
      <c r="AF19" s="7"/>
      <c r="AG19" s="7"/>
      <c r="AH19" s="7"/>
      <c r="AI19" s="7"/>
      <c r="AJ19" s="7"/>
      <c r="AK19" s="7"/>
      <c r="AL19" s="7"/>
      <c r="AM19" s="7"/>
    </row>
    <row r="20" spans="1:39" ht="17.399999999999999" x14ac:dyDescent="0.3">
      <c r="A20" s="7">
        <v>17</v>
      </c>
      <c r="B20" s="8">
        <v>44427</v>
      </c>
      <c r="C20" s="7" t="s">
        <v>131</v>
      </c>
      <c r="D20" s="7" t="s">
        <v>132</v>
      </c>
      <c r="E20" s="7">
        <v>1.5</v>
      </c>
      <c r="F20" s="7" t="s">
        <v>136</v>
      </c>
      <c r="G20" s="7">
        <v>4.55</v>
      </c>
      <c r="H20" s="7">
        <v>233</v>
      </c>
      <c r="I20" s="9">
        <v>0.17500000000000002</v>
      </c>
      <c r="J20" s="7">
        <v>3</v>
      </c>
      <c r="K20" s="7">
        <v>13</v>
      </c>
      <c r="L20" s="7">
        <v>2</v>
      </c>
      <c r="M20" s="7">
        <v>3</v>
      </c>
      <c r="N20" s="7" t="s">
        <v>119</v>
      </c>
      <c r="O20" s="7" t="s">
        <v>134</v>
      </c>
      <c r="P20" s="7" t="s">
        <v>304</v>
      </c>
      <c r="Q20" s="7" t="s">
        <v>119</v>
      </c>
      <c r="R20" s="7" t="s">
        <v>122</v>
      </c>
      <c r="S20" s="7">
        <f>SUM([1]Steps!R48:T48)</f>
        <v>37</v>
      </c>
      <c r="T20" s="7"/>
      <c r="U20" s="7">
        <f>[1]Steps!AC48+[1]Steps!AK48+[1]Steps!AS48</f>
        <v>130</v>
      </c>
      <c r="V20" s="7">
        <f>SUM([1]Modules!AI8+[1]Modules!AJ8)</f>
        <v>14</v>
      </c>
      <c r="W20" s="7">
        <v>20</v>
      </c>
      <c r="X20" s="7">
        <f t="shared" si="1"/>
        <v>181</v>
      </c>
      <c r="Y20" s="31" t="s">
        <v>290</v>
      </c>
      <c r="Z20" s="38">
        <f>AVERAGE($X$4,$X$21)+SUM([1]Steps!$AE$30:$AJ$30)</f>
        <v>356.5</v>
      </c>
      <c r="AA20" s="38" t="s">
        <v>303</v>
      </c>
      <c r="AB20" s="7"/>
      <c r="AC20" s="7"/>
      <c r="AD20" s="7"/>
      <c r="AE20" s="7"/>
      <c r="AF20" s="7"/>
      <c r="AG20" s="7"/>
      <c r="AH20" s="7"/>
      <c r="AI20" s="7"/>
      <c r="AJ20" s="7"/>
      <c r="AK20" s="7"/>
      <c r="AL20" s="7"/>
      <c r="AM20" s="7"/>
    </row>
    <row r="21" spans="1:39" x14ac:dyDescent="0.3">
      <c r="A21" s="7">
        <v>18</v>
      </c>
      <c r="B21" s="8">
        <v>44428</v>
      </c>
      <c r="C21" s="7" t="s">
        <v>117</v>
      </c>
      <c r="D21" s="7" t="s">
        <v>93</v>
      </c>
      <c r="E21" s="7">
        <v>3</v>
      </c>
      <c r="F21" s="7" t="s">
        <v>137</v>
      </c>
      <c r="G21" s="7">
        <v>3.85</v>
      </c>
      <c r="H21" s="7">
        <v>197</v>
      </c>
      <c r="I21" s="9">
        <v>0.17500000000000002</v>
      </c>
      <c r="J21" s="7">
        <v>2</v>
      </c>
      <c r="K21" s="7">
        <v>11</v>
      </c>
      <c r="L21" s="7">
        <v>2</v>
      </c>
      <c r="M21" s="7">
        <v>2</v>
      </c>
      <c r="N21" s="7" t="s">
        <v>119</v>
      </c>
      <c r="O21" s="7" t="s">
        <v>120</v>
      </c>
      <c r="P21" s="7" t="s">
        <v>121</v>
      </c>
      <c r="Q21" s="7" t="s">
        <v>119</v>
      </c>
      <c r="R21" s="7" t="s">
        <v>122</v>
      </c>
      <c r="S21" s="7">
        <f>SUM([1]Steps!R41:T41)</f>
        <v>34</v>
      </c>
      <c r="T21" s="7">
        <f>[1]Steps!W41+[1]Steps!AE41+[1]Steps!AM41</f>
        <v>7</v>
      </c>
      <c r="U21" s="7">
        <f>[1]Steps!X41+[1]Steps!Y41+[1]Steps!Z41+[1]Steps!AA41+[1]Steps!AB41+[1]Steps!AF41+[1]Steps!AG41+[1]Steps!AH41+[1]Steps!AI41+[1]Steps!AJ41+[1]Steps!AN41+[1]Steps!AO41+[1]Steps!AP41+[1]Steps!AQ41+[1]Steps!AR41</f>
        <v>58</v>
      </c>
      <c r="V21" s="7">
        <f>[1]Steps!U41+[1]Steps!V41+[1]Steps!AU41+[1]Steps!AV41</f>
        <v>40</v>
      </c>
      <c r="W21" s="7">
        <v>40</v>
      </c>
      <c r="X21" s="7">
        <f t="shared" si="1"/>
        <v>139</v>
      </c>
      <c r="Y21" s="31" t="s">
        <v>284</v>
      </c>
      <c r="Z21" s="37" t="s">
        <v>303</v>
      </c>
      <c r="AA21" s="38">
        <f>AVERAGE($X$16:$X$18)</f>
        <v>128.33333333333334</v>
      </c>
      <c r="AB21" s="7">
        <f>S21+AVERAGE(S$16:S$18)</f>
        <v>70</v>
      </c>
      <c r="AC21" s="7">
        <f>T21</f>
        <v>7</v>
      </c>
      <c r="AD21" s="7">
        <f>U21+AVERAGE(U$16:U$18)</f>
        <v>139</v>
      </c>
      <c r="AE21" s="34">
        <f>V21+AVERAGE(V$16:V$18)</f>
        <v>51.333333333333336</v>
      </c>
      <c r="AF21" s="7">
        <f>W21+AVERAGE($W$16:$W$18)</f>
        <v>57</v>
      </c>
      <c r="AG21" s="34">
        <f>SUM(AB21:AE21)</f>
        <v>267.33333333333331</v>
      </c>
      <c r="AH21" s="39">
        <f>S21*E21+AVERAGE(S$16:S$18)*E16</f>
        <v>156</v>
      </c>
      <c r="AI21" s="39">
        <f>T21*E21</f>
        <v>21</v>
      </c>
      <c r="AJ21" s="39">
        <f>U21*E21+AVERAGE(U$16:U$18)*E16</f>
        <v>295.5</v>
      </c>
      <c r="AK21" s="40">
        <f>V21*E21+AVERAGE(V$16:V$18)*E16</f>
        <v>137</v>
      </c>
      <c r="AL21" s="7">
        <f>W21*E21+AVERAGE(W$16:W$18)*E16</f>
        <v>145.5</v>
      </c>
      <c r="AM21" s="41">
        <f t="shared" si="12"/>
        <v>609.5</v>
      </c>
    </row>
    <row r="22" spans="1:39" x14ac:dyDescent="0.3">
      <c r="A22" s="7">
        <v>19</v>
      </c>
      <c r="B22" s="8">
        <v>44428</v>
      </c>
      <c r="C22" s="7" t="s">
        <v>117</v>
      </c>
      <c r="D22" s="7" t="s">
        <v>93</v>
      </c>
      <c r="E22" s="7">
        <v>3</v>
      </c>
      <c r="F22" s="7" t="s">
        <v>129</v>
      </c>
      <c r="G22" s="7">
        <v>3.85</v>
      </c>
      <c r="H22" s="7">
        <v>197</v>
      </c>
      <c r="I22" s="9">
        <v>0.17500000000000002</v>
      </c>
      <c r="J22" s="7">
        <v>1</v>
      </c>
      <c r="K22" s="7">
        <v>11</v>
      </c>
      <c r="L22" s="7">
        <v>2</v>
      </c>
      <c r="M22" s="7">
        <v>1</v>
      </c>
      <c r="N22" s="7" t="s">
        <v>119</v>
      </c>
      <c r="O22" s="7" t="s">
        <v>120</v>
      </c>
      <c r="P22" s="7" t="s">
        <v>304</v>
      </c>
      <c r="Q22" s="7" t="s">
        <v>119</v>
      </c>
      <c r="R22" s="7" t="s">
        <v>122</v>
      </c>
      <c r="S22" s="7">
        <f>SUM([1]Steps!R42:T42)</f>
        <v>70</v>
      </c>
      <c r="T22" s="7">
        <f>[1]Steps!W42+[1]Steps!AE42+[1]Steps!AM42</f>
        <v>16</v>
      </c>
      <c r="U22" s="7">
        <f>[1]Steps!X42+[1]Steps!Y42+[1]Steps!Z42+[1]Steps!AA42+[1]Steps!AB42+[1]Steps!AF42+[1]Steps!AG42+[1]Steps!AH42+[1]Steps!AI42+[1]Steps!AJ42+[1]Steps!AN42+[1]Steps!AO42+[1]Steps!AP42+[1]Steps!AQ42+[1]Steps!AR42</f>
        <v>64</v>
      </c>
      <c r="V22" s="7">
        <f>[1]Steps!U42+[1]Steps!V42+[1]Steps!AU42+[1]Steps!AV42</f>
        <v>40</v>
      </c>
      <c r="W22" s="7">
        <v>30</v>
      </c>
      <c r="X22" s="7">
        <f t="shared" si="1"/>
        <v>190</v>
      </c>
      <c r="Y22" s="31" t="s">
        <v>286</v>
      </c>
      <c r="Z22" s="37" t="s">
        <v>303</v>
      </c>
      <c r="AA22" s="38">
        <f>$X$15</f>
        <v>160</v>
      </c>
      <c r="AB22" s="7">
        <f>S22+$S$15</f>
        <v>107</v>
      </c>
      <c r="AC22" s="7">
        <f>T22+$T$15</f>
        <v>16</v>
      </c>
      <c r="AD22" s="7">
        <f>U22+$U$15</f>
        <v>164</v>
      </c>
      <c r="AE22" s="7">
        <f>V22+$V$15</f>
        <v>63</v>
      </c>
      <c r="AF22" s="7">
        <f t="shared" ref="AF22" si="15">W22+$W$15</f>
        <v>47</v>
      </c>
      <c r="AG22" s="7">
        <f>SUM(AB22:AE22)</f>
        <v>350</v>
      </c>
      <c r="AH22" s="39">
        <f>S22*E22+$S$15*$E$15</f>
        <v>265.5</v>
      </c>
      <c r="AI22" s="39">
        <f>T22*E22+$T$15*$E$15</f>
        <v>48</v>
      </c>
      <c r="AJ22" s="39">
        <f>U22*E22+$U$15*$E$15</f>
        <v>342</v>
      </c>
      <c r="AK22" s="40">
        <f>V22*E22+$V$15*E32</f>
        <v>120</v>
      </c>
      <c r="AL22" s="7">
        <f>W22*E22+$V$15*$E$15</f>
        <v>124.5</v>
      </c>
      <c r="AM22" s="41">
        <f t="shared" si="12"/>
        <v>775.5</v>
      </c>
    </row>
    <row r="23" spans="1:39" x14ac:dyDescent="0.3">
      <c r="B23" s="10"/>
      <c r="I23" s="11"/>
      <c r="R23" s="12" t="s">
        <v>305</v>
      </c>
      <c r="S23" s="22">
        <f t="shared" ref="S23:X23" si="16">AVERAGE(S4:S22)</f>
        <v>34.526315789473685</v>
      </c>
      <c r="T23" s="22">
        <f t="shared" si="16"/>
        <v>12.923076923076923</v>
      </c>
      <c r="U23" s="22">
        <f t="shared" si="16"/>
        <v>82.526315789473685</v>
      </c>
      <c r="V23" s="22">
        <f t="shared" si="16"/>
        <v>37.631578947368418</v>
      </c>
      <c r="W23" s="22">
        <f t="shared" si="16"/>
        <v>26.210526315789473</v>
      </c>
      <c r="X23" s="22">
        <f t="shared" si="16"/>
        <v>163.52631578947367</v>
      </c>
      <c r="AB23" s="22">
        <f t="shared" ref="AB23:AE23" si="17">AVERAGE(AB4:AB22)</f>
        <v>70.461538461538467</v>
      </c>
      <c r="AC23" s="22">
        <f t="shared" si="17"/>
        <v>12.923076923076923</v>
      </c>
      <c r="AD23" s="22">
        <f t="shared" si="17"/>
        <v>171.30769230769232</v>
      </c>
      <c r="AE23" s="22">
        <f t="shared" si="17"/>
        <v>69.666666666666657</v>
      </c>
      <c r="AF23" s="22"/>
      <c r="AG23" s="22">
        <f>AVERAGE(AG4:AG22)</f>
        <v>324.35897435897431</v>
      </c>
      <c r="AH23" s="22">
        <f t="shared" ref="AH23:AM23" si="18">AVERAGE(AH4:AH22)</f>
        <v>168.88461538461539</v>
      </c>
      <c r="AI23" s="22">
        <f t="shared" si="18"/>
        <v>43.769230769230766</v>
      </c>
      <c r="AJ23" s="22">
        <f t="shared" si="18"/>
        <v>394.76923076923077</v>
      </c>
      <c r="AK23" s="22">
        <f t="shared" si="18"/>
        <v>195.69230769230768</v>
      </c>
      <c r="AL23" s="22">
        <f t="shared" si="18"/>
        <v>132.73076923076923</v>
      </c>
      <c r="AM23" s="22">
        <f t="shared" si="18"/>
        <v>803.11538461538464</v>
      </c>
    </row>
    <row r="24" spans="1:39" x14ac:dyDescent="0.3">
      <c r="R24" s="12" t="s">
        <v>306</v>
      </c>
      <c r="S24" s="22">
        <f>S23/60</f>
        <v>0.57543859649122808</v>
      </c>
      <c r="T24" s="22">
        <f t="shared" ref="T24:X24" si="19">T23/60</f>
        <v>0.2153846153846154</v>
      </c>
      <c r="U24" s="22">
        <f t="shared" si="19"/>
        <v>1.3754385964912281</v>
      </c>
      <c r="V24" s="22">
        <f t="shared" si="19"/>
        <v>0.6271929824561403</v>
      </c>
      <c r="W24" s="22">
        <f t="shared" si="19"/>
        <v>0.43684210526315786</v>
      </c>
      <c r="X24" s="22">
        <f t="shared" si="19"/>
        <v>2.725438596491228</v>
      </c>
      <c r="AB24" s="22">
        <f t="shared" ref="AB24:AE24" si="20">AB23/60</f>
        <v>1.1743589743589744</v>
      </c>
      <c r="AC24" s="22">
        <f t="shared" si="20"/>
        <v>0.2153846153846154</v>
      </c>
      <c r="AD24" s="22">
        <f t="shared" si="20"/>
        <v>2.8551282051282052</v>
      </c>
      <c r="AE24" s="22">
        <f t="shared" si="20"/>
        <v>1.161111111111111</v>
      </c>
      <c r="AF24" s="22"/>
      <c r="AG24" s="22">
        <f>AG23/60</f>
        <v>5.4059829059829054</v>
      </c>
      <c r="AH24" s="22">
        <f t="shared" ref="AH24:AM24" si="21">AH23/60</f>
        <v>2.81474358974359</v>
      </c>
      <c r="AI24" s="22">
        <f t="shared" si="21"/>
        <v>0.72948717948717945</v>
      </c>
      <c r="AJ24" s="22">
        <f t="shared" si="21"/>
        <v>6.5794871794871792</v>
      </c>
      <c r="AK24" s="22">
        <f t="shared" si="21"/>
        <v>3.2615384615384615</v>
      </c>
      <c r="AL24" s="22">
        <f t="shared" si="21"/>
        <v>2.2121794871794873</v>
      </c>
      <c r="AM24" s="22">
        <f t="shared" si="21"/>
        <v>13.38525641025641</v>
      </c>
    </row>
  </sheetData>
  <mergeCells count="8">
    <mergeCell ref="AH1:AM1"/>
    <mergeCell ref="AH2:AM2"/>
    <mergeCell ref="A2:R2"/>
    <mergeCell ref="S1:X1"/>
    <mergeCell ref="Y1:AA1"/>
    <mergeCell ref="S2:AA2"/>
    <mergeCell ref="AB1:AG1"/>
    <mergeCell ref="AB2:A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28D8-4D98-864D-85F5-7792B8BAD035}">
  <dimension ref="A2:CA120"/>
  <sheetViews>
    <sheetView workbookViewId="0">
      <selection activeCell="B13" sqref="B13"/>
    </sheetView>
  </sheetViews>
  <sheetFormatPr defaultColWidth="11" defaultRowHeight="15.6" x14ac:dyDescent="0.3"/>
  <cols>
    <col min="1" max="1" width="41.796875" style="3" bestFit="1" customWidth="1"/>
    <col min="2" max="2" width="117.19921875" style="3" bestFit="1" customWidth="1"/>
    <col min="3" max="3" width="17" style="3" bestFit="1" customWidth="1"/>
    <col min="4" max="16384" width="11" style="3"/>
  </cols>
  <sheetData>
    <row r="2" spans="1:3" ht="196.5" customHeight="1" x14ac:dyDescent="0.3">
      <c r="A2" s="42" t="s">
        <v>1</v>
      </c>
      <c r="B2" s="42"/>
      <c r="C2" s="42"/>
    </row>
    <row r="3" spans="1:3" ht="96.75" customHeight="1" x14ac:dyDescent="0.3">
      <c r="A3" s="42" t="s">
        <v>2</v>
      </c>
      <c r="B3" s="42"/>
      <c r="C3" s="42"/>
    </row>
    <row r="5" spans="1:3" customFormat="1" x14ac:dyDescent="0.3">
      <c r="A5" s="28" t="s">
        <v>4</v>
      </c>
      <c r="B5" s="28" t="s">
        <v>5</v>
      </c>
      <c r="C5" s="28" t="s">
        <v>6</v>
      </c>
    </row>
    <row r="6" spans="1:3" customFormat="1" x14ac:dyDescent="0.3">
      <c r="A6" s="4" t="s">
        <v>7</v>
      </c>
      <c r="B6" s="7" t="s">
        <v>8</v>
      </c>
      <c r="C6" s="7" t="s">
        <v>9</v>
      </c>
    </row>
    <row r="7" spans="1:3" customFormat="1" x14ac:dyDescent="0.3">
      <c r="A7" s="4" t="s">
        <v>10</v>
      </c>
      <c r="B7" s="7" t="s">
        <v>11</v>
      </c>
      <c r="C7" s="7" t="s">
        <v>12</v>
      </c>
    </row>
    <row r="8" spans="1:3" customFormat="1" x14ac:dyDescent="0.3">
      <c r="A8" s="4" t="s">
        <v>13</v>
      </c>
      <c r="B8" s="7" t="s">
        <v>14</v>
      </c>
      <c r="C8" s="7" t="s">
        <v>12</v>
      </c>
    </row>
    <row r="9" spans="1:3" customFormat="1" x14ac:dyDescent="0.3">
      <c r="A9" s="4" t="s">
        <v>15</v>
      </c>
      <c r="B9" s="7" t="s">
        <v>16</v>
      </c>
      <c r="C9" s="7" t="s">
        <v>15</v>
      </c>
    </row>
    <row r="10" spans="1:3" customFormat="1" x14ac:dyDescent="0.3">
      <c r="A10" s="4" t="s">
        <v>17</v>
      </c>
      <c r="B10" s="7" t="s">
        <v>18</v>
      </c>
      <c r="C10" s="7" t="s">
        <v>9</v>
      </c>
    </row>
    <row r="11" spans="1:3" customFormat="1" x14ac:dyDescent="0.3">
      <c r="A11" s="4" t="s">
        <v>19</v>
      </c>
      <c r="B11" s="7" t="s">
        <v>20</v>
      </c>
      <c r="C11" s="7" t="s">
        <v>21</v>
      </c>
    </row>
    <row r="12" spans="1:3" customFormat="1" x14ac:dyDescent="0.3">
      <c r="A12" s="4" t="s">
        <v>22</v>
      </c>
      <c r="B12" s="7" t="s">
        <v>23</v>
      </c>
      <c r="C12" s="7" t="s">
        <v>9</v>
      </c>
    </row>
    <row r="13" spans="1:3" customFormat="1" x14ac:dyDescent="0.3">
      <c r="A13" s="4" t="s">
        <v>24</v>
      </c>
      <c r="B13" s="7" t="s">
        <v>25</v>
      </c>
      <c r="C13" s="7" t="s">
        <v>26</v>
      </c>
    </row>
    <row r="14" spans="1:3" customFormat="1" x14ac:dyDescent="0.3">
      <c r="A14" s="4" t="s">
        <v>27</v>
      </c>
      <c r="B14" s="7" t="s">
        <v>28</v>
      </c>
      <c r="C14" s="7" t="s">
        <v>12</v>
      </c>
    </row>
    <row r="15" spans="1:3" customFormat="1" x14ac:dyDescent="0.3">
      <c r="A15" s="4" t="s">
        <v>29</v>
      </c>
      <c r="B15" s="4" t="s">
        <v>30</v>
      </c>
      <c r="C15" s="7" t="s">
        <v>12</v>
      </c>
    </row>
    <row r="16" spans="1:3" customFormat="1" x14ac:dyDescent="0.3">
      <c r="A16" s="4" t="s">
        <v>31</v>
      </c>
      <c r="B16" s="7" t="s">
        <v>32</v>
      </c>
      <c r="C16" s="7" t="s">
        <v>33</v>
      </c>
    </row>
    <row r="17" spans="1:3" customFormat="1" x14ac:dyDescent="0.3">
      <c r="A17" s="4" t="s">
        <v>34</v>
      </c>
      <c r="B17" s="7" t="s">
        <v>35</v>
      </c>
      <c r="C17" s="7" t="s">
        <v>9</v>
      </c>
    </row>
    <row r="18" spans="1:3" customFormat="1" x14ac:dyDescent="0.3">
      <c r="A18" s="4" t="s">
        <v>36</v>
      </c>
      <c r="B18" s="7" t="s">
        <v>37</v>
      </c>
      <c r="C18" s="7" t="s">
        <v>38</v>
      </c>
    </row>
    <row r="19" spans="1:3" customFormat="1" x14ac:dyDescent="0.3">
      <c r="A19" s="4" t="s">
        <v>39</v>
      </c>
      <c r="B19" s="7" t="s">
        <v>40</v>
      </c>
      <c r="C19" s="7" t="s">
        <v>9</v>
      </c>
    </row>
    <row r="20" spans="1:3" customFormat="1" x14ac:dyDescent="0.3">
      <c r="A20" s="4" t="s">
        <v>41</v>
      </c>
      <c r="B20" s="7" t="s">
        <v>42</v>
      </c>
      <c r="C20" s="7" t="s">
        <v>43</v>
      </c>
    </row>
    <row r="21" spans="1:3" customFormat="1" x14ac:dyDescent="0.3">
      <c r="A21" s="4" t="s">
        <v>44</v>
      </c>
      <c r="B21" s="7" t="s">
        <v>45</v>
      </c>
      <c r="C21" s="7" t="s">
        <v>46</v>
      </c>
    </row>
    <row r="22" spans="1:3" customFormat="1" x14ac:dyDescent="0.3">
      <c r="A22" s="4" t="s">
        <v>47</v>
      </c>
      <c r="B22" s="7" t="s">
        <v>48</v>
      </c>
      <c r="C22" s="7" t="s">
        <v>49</v>
      </c>
    </row>
    <row r="23" spans="1:3" customFormat="1" x14ac:dyDescent="0.3">
      <c r="A23" s="4" t="s">
        <v>50</v>
      </c>
      <c r="B23" s="7" t="s">
        <v>51</v>
      </c>
      <c r="C23" s="7" t="s">
        <v>12</v>
      </c>
    </row>
    <row r="24" spans="1:3" customFormat="1" x14ac:dyDescent="0.3">
      <c r="A24" s="4" t="s">
        <v>52</v>
      </c>
      <c r="B24" s="7" t="s">
        <v>53</v>
      </c>
      <c r="C24" s="7" t="s">
        <v>26</v>
      </c>
    </row>
    <row r="25" spans="1:3" customFormat="1" x14ac:dyDescent="0.3">
      <c r="A25" s="4" t="s">
        <v>54</v>
      </c>
      <c r="B25" s="7" t="s">
        <v>55</v>
      </c>
      <c r="C25" s="7" t="s">
        <v>38</v>
      </c>
    </row>
    <row r="26" spans="1:3" customFormat="1" ht="31.2" x14ac:dyDescent="0.3">
      <c r="A26" s="4" t="s">
        <v>56</v>
      </c>
      <c r="B26" s="7" t="s">
        <v>57</v>
      </c>
      <c r="C26" s="7" t="s">
        <v>46</v>
      </c>
    </row>
    <row r="27" spans="1:3" customFormat="1" x14ac:dyDescent="0.3">
      <c r="A27" s="4" t="s">
        <v>58</v>
      </c>
      <c r="B27" s="7" t="s">
        <v>59</v>
      </c>
      <c r="C27" s="7" t="s">
        <v>38</v>
      </c>
    </row>
    <row r="28" spans="1:3" customFormat="1" x14ac:dyDescent="0.3">
      <c r="A28" s="4" t="s">
        <v>60</v>
      </c>
      <c r="B28" s="7" t="s">
        <v>61</v>
      </c>
      <c r="C28" s="7" t="s">
        <v>12</v>
      </c>
    </row>
    <row r="29" spans="1:3" customFormat="1" x14ac:dyDescent="0.3">
      <c r="A29" s="4" t="s">
        <v>62</v>
      </c>
      <c r="B29" s="7" t="s">
        <v>63</v>
      </c>
      <c r="C29" s="7" t="s">
        <v>12</v>
      </c>
    </row>
    <row r="30" spans="1:3" customFormat="1" x14ac:dyDescent="0.3">
      <c r="A30" s="4" t="s">
        <v>64</v>
      </c>
      <c r="B30" s="7" t="s">
        <v>65</v>
      </c>
      <c r="C30" s="7" t="s">
        <v>66</v>
      </c>
    </row>
    <row r="31" spans="1:3" customFormat="1" x14ac:dyDescent="0.3">
      <c r="A31" s="4" t="s">
        <v>67</v>
      </c>
      <c r="B31" s="7" t="s">
        <v>68</v>
      </c>
      <c r="C31" s="7" t="s">
        <v>69</v>
      </c>
    </row>
    <row r="32" spans="1:3" customFormat="1" x14ac:dyDescent="0.3">
      <c r="A32" s="26"/>
      <c r="B32" s="27"/>
      <c r="C32" s="27"/>
    </row>
    <row r="34" spans="1:47" customFormat="1" ht="24" customHeight="1" x14ac:dyDescent="0.45">
      <c r="A34" s="59" t="s">
        <v>138</v>
      </c>
      <c r="B34" s="59"/>
      <c r="C34" s="59"/>
      <c r="D34" s="59"/>
      <c r="E34" s="59"/>
      <c r="F34" s="59"/>
      <c r="G34" s="59"/>
    </row>
    <row r="35" spans="1:47" ht="16.95" customHeight="1" x14ac:dyDescent="0.3">
      <c r="A35" s="52" t="s">
        <v>139</v>
      </c>
      <c r="B35" s="53"/>
      <c r="C35" s="53"/>
      <c r="D35" s="53"/>
      <c r="E35" s="53"/>
      <c r="F35" s="53"/>
      <c r="G35" s="54"/>
    </row>
    <row r="36" spans="1:47" x14ac:dyDescent="0.3">
      <c r="A36" s="14" t="s">
        <v>140</v>
      </c>
      <c r="B36" s="6"/>
      <c r="C36" s="6"/>
      <c r="D36" s="6"/>
      <c r="E36" s="6"/>
      <c r="F36" s="6"/>
      <c r="G36" s="6"/>
      <c r="L36" s="13"/>
      <c r="M36" s="13"/>
      <c r="N36" s="13"/>
      <c r="O36" s="13"/>
      <c r="P36" s="13"/>
      <c r="Q36" s="13"/>
      <c r="R36" s="13"/>
      <c r="S36" s="13"/>
      <c r="T36" s="13"/>
      <c r="U36" s="13"/>
      <c r="V36" s="13"/>
      <c r="W36" s="13"/>
      <c r="X36" s="13"/>
      <c r="Y36" s="13"/>
      <c r="Z36" s="13"/>
      <c r="AA36" s="13"/>
      <c r="AB36" s="13"/>
    </row>
    <row r="37" spans="1:47" s="1" customFormat="1" ht="16.95" customHeight="1" x14ac:dyDescent="0.3">
      <c r="A37" s="55" t="s">
        <v>141</v>
      </c>
      <c r="B37" s="55"/>
      <c r="C37" s="55"/>
      <c r="D37" s="55"/>
      <c r="E37" s="55"/>
      <c r="F37" s="55"/>
      <c r="G37" s="55"/>
      <c r="H37" s="3"/>
      <c r="I37" s="3"/>
      <c r="J37" s="3"/>
    </row>
    <row r="38" spans="1:47" ht="158.4" x14ac:dyDescent="0.3">
      <c r="A38" s="14" t="s">
        <v>142</v>
      </c>
      <c r="B38" s="14" t="s">
        <v>143</v>
      </c>
      <c r="C38" s="14" t="s">
        <v>144</v>
      </c>
      <c r="D38" s="14" t="s">
        <v>108</v>
      </c>
      <c r="E38" s="14" t="s">
        <v>145</v>
      </c>
      <c r="F38" s="14" t="s">
        <v>146</v>
      </c>
      <c r="G38" s="14" t="s">
        <v>147</v>
      </c>
    </row>
    <row r="39" spans="1:47" ht="86.4" x14ac:dyDescent="0.3">
      <c r="A39" s="25" t="s">
        <v>148</v>
      </c>
      <c r="B39" s="6"/>
      <c r="C39" s="6"/>
      <c r="D39" s="6"/>
      <c r="E39" s="6" t="s">
        <v>149</v>
      </c>
      <c r="F39" s="6" t="s">
        <v>150</v>
      </c>
      <c r="G39" s="6" t="s">
        <v>151</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ht="16.05" customHeight="1" x14ac:dyDescent="0.3">
      <c r="A40" s="51" t="s">
        <v>152</v>
      </c>
      <c r="B40" s="51"/>
      <c r="C40" s="51"/>
      <c r="D40" s="51"/>
      <c r="E40" s="51"/>
      <c r="F40" s="51"/>
      <c r="G40" s="23"/>
      <c r="H40" s="24"/>
      <c r="I40" s="24"/>
      <c r="J40" s="24"/>
      <c r="K40" s="24"/>
      <c r="L40" s="24"/>
      <c r="M40" s="24"/>
      <c r="N40" s="24"/>
      <c r="O40" s="24"/>
      <c r="P40" s="24"/>
      <c r="Q40" s="24"/>
      <c r="R40" s="24"/>
      <c r="S40" s="24"/>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ht="86.4" x14ac:dyDescent="0.3">
      <c r="A41" s="14" t="s">
        <v>108</v>
      </c>
      <c r="B41" s="14" t="s">
        <v>153</v>
      </c>
      <c r="C41" s="14" t="s">
        <v>154</v>
      </c>
      <c r="D41" s="14" t="s">
        <v>155</v>
      </c>
      <c r="E41" s="14" t="s">
        <v>156</v>
      </c>
      <c r="F41" s="14" t="s">
        <v>157</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ht="43.2" x14ac:dyDescent="0.3">
      <c r="A42" s="25" t="s">
        <v>158</v>
      </c>
      <c r="B42" s="25" t="s">
        <v>159</v>
      </c>
      <c r="C42" s="25" t="s">
        <v>160</v>
      </c>
      <c r="D42" s="25" t="s">
        <v>161</v>
      </c>
      <c r="E42" s="25" t="s">
        <v>162</v>
      </c>
      <c r="F42" s="25" t="s">
        <v>163</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ht="16.05" customHeight="1" x14ac:dyDescent="0.3">
      <c r="A43" s="55" t="s">
        <v>164</v>
      </c>
      <c r="B43" s="55"/>
      <c r="C43" s="55"/>
      <c r="D43" s="55"/>
      <c r="E43" s="55"/>
      <c r="F43" s="55"/>
      <c r="G43" s="55"/>
      <c r="H43" s="55"/>
      <c r="I43" s="55"/>
      <c r="J43" s="55"/>
      <c r="K43" s="55"/>
      <c r="L43" s="55"/>
      <c r="M43" s="55"/>
      <c r="N43" s="55"/>
      <c r="O43" s="55"/>
      <c r="P43" s="55"/>
      <c r="Q43" s="55"/>
      <c r="R43" s="55"/>
      <c r="S43" s="55"/>
      <c r="T43" s="55"/>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ht="115.2" x14ac:dyDescent="0.3">
      <c r="A44" s="14" t="s">
        <v>165</v>
      </c>
      <c r="B44" s="14" t="s">
        <v>166</v>
      </c>
      <c r="C44" s="14" t="s">
        <v>167</v>
      </c>
      <c r="D44" s="14" t="s">
        <v>168</v>
      </c>
      <c r="E44" s="14" t="s">
        <v>169</v>
      </c>
      <c r="F44" s="14" t="s">
        <v>170</v>
      </c>
      <c r="G44" s="14" t="s">
        <v>171</v>
      </c>
      <c r="H44" s="14" t="s">
        <v>172</v>
      </c>
      <c r="I44" s="14" t="s">
        <v>173</v>
      </c>
      <c r="J44" s="14" t="s">
        <v>47</v>
      </c>
      <c r="K44" s="14" t="s">
        <v>174</v>
      </c>
      <c r="L44" s="14" t="s">
        <v>175</v>
      </c>
      <c r="M44" s="14" t="s">
        <v>176</v>
      </c>
      <c r="N44" s="14" t="s">
        <v>177</v>
      </c>
      <c r="O44" s="14" t="s">
        <v>178</v>
      </c>
      <c r="P44" s="14" t="s">
        <v>54</v>
      </c>
      <c r="Q44" s="14" t="s">
        <v>179</v>
      </c>
      <c r="R44" s="14" t="s">
        <v>180</v>
      </c>
      <c r="S44" s="14" t="s">
        <v>181</v>
      </c>
      <c r="T44" s="14" t="s">
        <v>182</v>
      </c>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47" ht="86.4" x14ac:dyDescent="0.3">
      <c r="A45" s="6" t="s">
        <v>183</v>
      </c>
      <c r="B45" s="6" t="s">
        <v>184</v>
      </c>
      <c r="C45" s="6" t="s">
        <v>185</v>
      </c>
      <c r="D45" s="6" t="s">
        <v>186</v>
      </c>
      <c r="E45" s="6" t="s">
        <v>187</v>
      </c>
      <c r="F45" s="6" t="s">
        <v>188</v>
      </c>
      <c r="G45" s="6" t="s">
        <v>189</v>
      </c>
      <c r="H45" s="6" t="s">
        <v>12</v>
      </c>
      <c r="I45" s="6" t="s">
        <v>190</v>
      </c>
      <c r="J45" s="6" t="s">
        <v>191</v>
      </c>
      <c r="K45" s="6" t="s">
        <v>192</v>
      </c>
      <c r="L45" s="6" t="s">
        <v>193</v>
      </c>
      <c r="M45" s="6" t="s">
        <v>194</v>
      </c>
      <c r="N45" s="6" t="s">
        <v>195</v>
      </c>
      <c r="O45" s="6" t="s">
        <v>196</v>
      </c>
      <c r="P45" s="6" t="s">
        <v>197</v>
      </c>
      <c r="Q45" s="6" t="s">
        <v>198</v>
      </c>
      <c r="R45" s="6" t="s">
        <v>199</v>
      </c>
      <c r="S45" s="6" t="s">
        <v>200</v>
      </c>
      <c r="T45" s="6" t="s">
        <v>201</v>
      </c>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row>
    <row r="46" spans="1:47" ht="16.05" customHeight="1" x14ac:dyDescent="0.3">
      <c r="A46" s="52" t="s">
        <v>202</v>
      </c>
      <c r="B46" s="53"/>
      <c r="C46" s="53"/>
      <c r="D46" s="53"/>
      <c r="E46" s="53"/>
      <c r="F46" s="53"/>
      <c r="G46" s="53"/>
      <c r="H46" s="53"/>
      <c r="I46" s="53"/>
      <c r="J46" s="53"/>
      <c r="K46" s="53"/>
      <c r="L46" s="53"/>
      <c r="M46" s="53"/>
      <c r="N46" s="53"/>
      <c r="O46" s="53"/>
      <c r="P46" s="53"/>
      <c r="Q46" s="53"/>
      <c r="R46" s="53"/>
      <c r="S46" s="53"/>
      <c r="T46" s="54"/>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ht="115.2" x14ac:dyDescent="0.3">
      <c r="A47" s="14" t="s">
        <v>203</v>
      </c>
      <c r="B47" s="14" t="s">
        <v>204</v>
      </c>
      <c r="C47" s="14" t="s">
        <v>205</v>
      </c>
      <c r="D47" s="14" t="s">
        <v>206</v>
      </c>
      <c r="E47" s="14" t="s">
        <v>207</v>
      </c>
      <c r="F47" s="14" t="s">
        <v>208</v>
      </c>
      <c r="G47" s="14" t="s">
        <v>209</v>
      </c>
      <c r="H47" s="14" t="s">
        <v>210</v>
      </c>
      <c r="I47" s="14" t="s">
        <v>211</v>
      </c>
      <c r="J47" s="14" t="s">
        <v>212</v>
      </c>
      <c r="K47" s="14" t="s">
        <v>213</v>
      </c>
      <c r="L47" s="14" t="s">
        <v>214</v>
      </c>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47" ht="43.2" x14ac:dyDescent="0.3">
      <c r="A48" s="15" t="s">
        <v>215</v>
      </c>
      <c r="B48" s="15" t="s">
        <v>215</v>
      </c>
      <c r="C48" s="6" t="s">
        <v>216</v>
      </c>
      <c r="D48" s="6" t="s">
        <v>217</v>
      </c>
      <c r="E48" s="6" t="s">
        <v>218</v>
      </c>
      <c r="F48" s="6" t="s">
        <v>217</v>
      </c>
      <c r="G48" s="6" t="s">
        <v>219</v>
      </c>
      <c r="H48" s="6" t="s">
        <v>220</v>
      </c>
      <c r="I48" s="6" t="s">
        <v>219</v>
      </c>
      <c r="J48" s="6" t="s">
        <v>220</v>
      </c>
      <c r="K48" s="6" t="s">
        <v>221</v>
      </c>
      <c r="L48" s="6" t="s">
        <v>222</v>
      </c>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79" ht="16.05" customHeight="1" x14ac:dyDescent="0.3">
      <c r="A49" s="16"/>
      <c r="B49" s="6"/>
      <c r="C49" s="6"/>
      <c r="D49" s="6"/>
      <c r="E49" s="6"/>
      <c r="F49" s="6"/>
      <c r="G49" s="6"/>
      <c r="H49" s="6"/>
      <c r="I49" s="6"/>
      <c r="J49" s="6"/>
      <c r="K49" s="6"/>
      <c r="L49" s="6"/>
      <c r="M49" s="13"/>
      <c r="N49" s="13"/>
      <c r="O49" s="13"/>
      <c r="P49" s="13"/>
      <c r="Q49" s="13"/>
      <c r="R49" s="13"/>
      <c r="S49" s="13"/>
      <c r="T49" s="13"/>
      <c r="U49" s="13"/>
      <c r="V49" s="13"/>
      <c r="W49" s="13"/>
    </row>
    <row r="50" spans="1:79" ht="16.95" customHeight="1" x14ac:dyDescent="0.3">
      <c r="A50" s="52" t="s">
        <v>223</v>
      </c>
      <c r="B50" s="53"/>
      <c r="C50" s="53"/>
      <c r="D50" s="53"/>
      <c r="E50" s="53"/>
      <c r="F50" s="53"/>
      <c r="G50" s="53"/>
      <c r="H50" s="53"/>
      <c r="I50" s="53"/>
      <c r="J50" s="53"/>
      <c r="K50" s="53"/>
      <c r="L50" s="54"/>
      <c r="M50" s="13"/>
      <c r="N50" s="13"/>
      <c r="O50" s="13"/>
      <c r="P50" s="13"/>
      <c r="Q50" s="13"/>
      <c r="R50" s="13"/>
      <c r="S50" s="13"/>
      <c r="T50" s="13"/>
      <c r="U50" s="13"/>
      <c r="V50" s="13"/>
      <c r="W50" s="13"/>
      <c r="X50" s="13"/>
      <c r="Y50" s="13"/>
      <c r="Z50" s="13"/>
      <c r="AA50" s="13"/>
      <c r="AB50" s="13"/>
      <c r="AC50" s="13"/>
    </row>
    <row r="51" spans="1:79" x14ac:dyDescent="0.3">
      <c r="A51" s="14" t="s">
        <v>224</v>
      </c>
      <c r="C51" s="6"/>
      <c r="D51" s="6"/>
      <c r="E51" s="6"/>
      <c r="F51" s="6"/>
      <c r="G51" s="6"/>
      <c r="H51" s="6"/>
      <c r="I51" s="6"/>
      <c r="J51" s="6"/>
      <c r="K51" s="6"/>
      <c r="L51" s="6"/>
      <c r="M51" s="6"/>
      <c r="N51" s="6"/>
      <c r="O51" s="6"/>
      <c r="P51" s="6"/>
      <c r="Q51" s="6"/>
      <c r="R51" s="6"/>
      <c r="S51" s="6"/>
      <c r="T51" s="6"/>
      <c r="U51" s="6"/>
      <c r="V51" s="6"/>
      <c r="W51" s="6"/>
      <c r="X51" s="13"/>
      <c r="Y51" s="13"/>
      <c r="Z51" s="13"/>
      <c r="AA51" s="13"/>
      <c r="AB51" s="13"/>
      <c r="AC51" s="13"/>
      <c r="AD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row>
    <row r="52" spans="1:79" x14ac:dyDescent="0.3">
      <c r="A52" s="14" t="s">
        <v>225</v>
      </c>
      <c r="B52" s="14"/>
      <c r="C52" s="14"/>
      <c r="D52" s="14"/>
      <c r="E52" s="14"/>
      <c r="F52" s="14"/>
      <c r="G52" s="14"/>
      <c r="H52" s="14"/>
      <c r="I52" s="14"/>
      <c r="J52" s="14"/>
      <c r="K52" s="14"/>
      <c r="L52" s="14"/>
      <c r="M52" s="14"/>
      <c r="N52" s="6"/>
      <c r="O52" s="6"/>
      <c r="P52" s="4"/>
      <c r="Q52" s="6"/>
      <c r="R52" s="6"/>
      <c r="S52" s="4"/>
      <c r="T52" s="4"/>
      <c r="U52" s="4"/>
      <c r="V52" s="4"/>
      <c r="W52" s="4"/>
      <c r="BA52" s="13"/>
      <c r="BC52" s="13"/>
      <c r="BF52" s="13"/>
      <c r="BG52" s="13"/>
      <c r="BH52" s="13"/>
      <c r="BI52" s="13"/>
      <c r="BJ52" s="13"/>
      <c r="BK52" s="13"/>
      <c r="BL52" s="13"/>
      <c r="BM52" s="13"/>
      <c r="BN52" s="13"/>
      <c r="BO52" s="13"/>
      <c r="BP52" s="13"/>
    </row>
    <row r="53" spans="1:79" ht="72" x14ac:dyDescent="0.3">
      <c r="A53" s="14" t="s">
        <v>142</v>
      </c>
      <c r="B53" s="6" t="s">
        <v>226</v>
      </c>
      <c r="C53" s="6" t="s">
        <v>227</v>
      </c>
      <c r="D53" s="6"/>
      <c r="E53" s="6"/>
      <c r="F53" s="6" t="s">
        <v>228</v>
      </c>
      <c r="G53" s="6" t="s">
        <v>229</v>
      </c>
      <c r="H53" s="6"/>
      <c r="I53" s="6"/>
      <c r="J53" s="6" t="s">
        <v>228</v>
      </c>
      <c r="K53" s="6" t="s">
        <v>230</v>
      </c>
      <c r="L53" s="6"/>
      <c r="M53" s="6"/>
      <c r="N53" s="6" t="s">
        <v>228</v>
      </c>
      <c r="O53" s="6" t="s">
        <v>231</v>
      </c>
      <c r="P53" s="6"/>
      <c r="Q53" s="6"/>
      <c r="R53" s="6" t="s">
        <v>228</v>
      </c>
      <c r="S53" s="14" t="s">
        <v>7</v>
      </c>
      <c r="T53" s="14"/>
      <c r="U53" s="14"/>
      <c r="V53" s="14" t="s">
        <v>232</v>
      </c>
      <c r="W53" s="14"/>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row>
    <row r="54" spans="1:79" ht="43.2" x14ac:dyDescent="0.3">
      <c r="A54" s="6"/>
      <c r="B54" s="6"/>
      <c r="C54" s="6" t="s">
        <v>233</v>
      </c>
      <c r="D54" s="6" t="s">
        <v>234</v>
      </c>
      <c r="E54" s="6" t="s">
        <v>235</v>
      </c>
      <c r="F54" s="6"/>
      <c r="G54" s="6" t="s">
        <v>233</v>
      </c>
      <c r="H54" s="6" t="s">
        <v>234</v>
      </c>
      <c r="I54" s="6" t="s">
        <v>235</v>
      </c>
      <c r="J54" s="6"/>
      <c r="K54" s="6" t="s">
        <v>233</v>
      </c>
      <c r="L54" s="6" t="s">
        <v>234</v>
      </c>
      <c r="M54" s="6" t="s">
        <v>235</v>
      </c>
      <c r="N54" s="6"/>
      <c r="O54" s="6" t="s">
        <v>233</v>
      </c>
      <c r="P54" s="6" t="s">
        <v>234</v>
      </c>
      <c r="Q54" s="6" t="s">
        <v>235</v>
      </c>
      <c r="R54" s="6"/>
      <c r="S54" s="6" t="s">
        <v>233</v>
      </c>
      <c r="T54" s="6" t="s">
        <v>234</v>
      </c>
      <c r="U54" s="6" t="s">
        <v>235</v>
      </c>
      <c r="V54" s="6"/>
      <c r="W54" s="14" t="s">
        <v>236</v>
      </c>
    </row>
    <row r="55" spans="1:79" x14ac:dyDescent="0.3">
      <c r="A55" s="6"/>
      <c r="B55" s="6"/>
      <c r="C55" s="6"/>
      <c r="D55" s="6"/>
      <c r="E55" s="6"/>
      <c r="F55" s="6"/>
      <c r="G55" s="6"/>
      <c r="H55" s="6"/>
      <c r="I55" s="6"/>
      <c r="J55" s="6"/>
      <c r="K55" s="6"/>
      <c r="L55" s="6"/>
      <c r="M55" s="6"/>
      <c r="N55" s="6"/>
      <c r="O55" s="6"/>
      <c r="P55" s="6"/>
      <c r="Q55" s="6"/>
      <c r="R55" s="6"/>
      <c r="S55" s="17"/>
      <c r="T55" s="4"/>
      <c r="U55" s="17"/>
      <c r="V55" s="4"/>
      <c r="W55" s="17"/>
    </row>
    <row r="56" spans="1:79" x14ac:dyDescent="0.3">
      <c r="A56" s="14" t="s">
        <v>17</v>
      </c>
      <c r="B56" s="14"/>
      <c r="C56" s="14"/>
      <c r="D56" s="14"/>
      <c r="E56" s="14"/>
      <c r="F56" s="14"/>
      <c r="G56" s="14"/>
      <c r="H56" s="14"/>
      <c r="I56" s="14"/>
      <c r="J56" s="14"/>
      <c r="K56" s="14"/>
      <c r="L56" s="14"/>
      <c r="M56" s="14"/>
      <c r="N56" s="6"/>
      <c r="O56" s="6"/>
      <c r="P56" s="4"/>
      <c r="Q56" s="6"/>
      <c r="R56" s="6"/>
      <c r="S56" s="4"/>
      <c r="T56" s="4"/>
      <c r="U56" s="4"/>
      <c r="V56" s="4"/>
      <c r="W56" s="4"/>
      <c r="BA56" s="13"/>
      <c r="BC56" s="13"/>
      <c r="BF56" s="13"/>
      <c r="BG56" s="13"/>
      <c r="BH56" s="13"/>
      <c r="BI56" s="13"/>
      <c r="BJ56" s="13"/>
      <c r="BK56" s="13"/>
      <c r="BL56" s="13"/>
      <c r="BM56" s="13"/>
      <c r="BN56" s="13"/>
      <c r="BO56" s="13"/>
      <c r="BP56" s="13"/>
    </row>
    <row r="57" spans="1:79" ht="72" x14ac:dyDescent="0.3">
      <c r="A57" s="14" t="s">
        <v>142</v>
      </c>
      <c r="B57" s="6" t="s">
        <v>237</v>
      </c>
      <c r="C57" s="6" t="s">
        <v>227</v>
      </c>
      <c r="D57" s="6"/>
      <c r="E57" s="6"/>
      <c r="F57" s="6" t="s">
        <v>228</v>
      </c>
      <c r="G57" s="6" t="s">
        <v>238</v>
      </c>
      <c r="H57" s="6"/>
      <c r="I57" s="6"/>
      <c r="J57" s="6" t="s">
        <v>228</v>
      </c>
      <c r="K57" s="6" t="s">
        <v>239</v>
      </c>
      <c r="L57" s="6"/>
      <c r="M57" s="6"/>
      <c r="N57" s="6" t="s">
        <v>228</v>
      </c>
      <c r="O57" s="6" t="s">
        <v>240</v>
      </c>
      <c r="P57" s="6"/>
      <c r="Q57" s="6"/>
      <c r="R57" s="6" t="s">
        <v>228</v>
      </c>
      <c r="S57" s="14" t="s">
        <v>7</v>
      </c>
      <c r="T57" s="14"/>
      <c r="U57" s="14"/>
      <c r="V57" s="14" t="s">
        <v>232</v>
      </c>
      <c r="W57" s="14"/>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row>
    <row r="58" spans="1:79" ht="43.2" x14ac:dyDescent="0.3">
      <c r="A58" s="6"/>
      <c r="B58" s="6"/>
      <c r="C58" s="6" t="s">
        <v>233</v>
      </c>
      <c r="D58" s="6" t="s">
        <v>234</v>
      </c>
      <c r="E58" s="6" t="s">
        <v>235</v>
      </c>
      <c r="F58" s="6"/>
      <c r="G58" s="6" t="s">
        <v>233</v>
      </c>
      <c r="H58" s="6" t="s">
        <v>234</v>
      </c>
      <c r="I58" s="6" t="s">
        <v>235</v>
      </c>
      <c r="J58" s="6"/>
      <c r="K58" s="6" t="s">
        <v>233</v>
      </c>
      <c r="L58" s="6" t="s">
        <v>234</v>
      </c>
      <c r="M58" s="6" t="s">
        <v>235</v>
      </c>
      <c r="N58" s="6"/>
      <c r="O58" s="6" t="s">
        <v>233</v>
      </c>
      <c r="P58" s="6" t="s">
        <v>234</v>
      </c>
      <c r="Q58" s="6" t="s">
        <v>235</v>
      </c>
      <c r="R58" s="6"/>
      <c r="S58" s="6" t="s">
        <v>233</v>
      </c>
      <c r="T58" s="6" t="s">
        <v>234</v>
      </c>
      <c r="U58" s="6" t="s">
        <v>235</v>
      </c>
      <c r="V58" s="6"/>
      <c r="W58" s="14" t="s">
        <v>241</v>
      </c>
    </row>
    <row r="59" spans="1:79" x14ac:dyDescent="0.3">
      <c r="A59" s="6"/>
      <c r="B59" s="13"/>
      <c r="C59" s="6"/>
      <c r="D59" s="6"/>
      <c r="E59" s="6"/>
      <c r="F59" s="6"/>
      <c r="G59" s="6"/>
      <c r="H59" s="6"/>
      <c r="I59" s="6"/>
      <c r="J59" s="6"/>
      <c r="K59" s="6"/>
      <c r="L59" s="6"/>
      <c r="M59" s="6"/>
      <c r="N59" s="6"/>
      <c r="O59" s="6"/>
      <c r="P59" s="6"/>
      <c r="Q59" s="6"/>
      <c r="R59" s="6"/>
      <c r="S59" s="17"/>
      <c r="T59" s="4"/>
      <c r="U59" s="17"/>
      <c r="V59" s="4"/>
      <c r="W59" s="17"/>
    </row>
    <row r="60" spans="1:79" x14ac:dyDescent="0.3">
      <c r="A60" s="56" t="s">
        <v>242</v>
      </c>
      <c r="B60" s="57"/>
      <c r="C60" s="57"/>
      <c r="D60" s="57"/>
      <c r="E60" s="57"/>
      <c r="F60" s="57"/>
      <c r="G60" s="57"/>
      <c r="H60" s="57"/>
      <c r="I60" s="57"/>
      <c r="J60" s="57"/>
      <c r="K60" s="57"/>
      <c r="L60" s="57"/>
      <c r="M60" s="57"/>
      <c r="N60" s="57"/>
      <c r="O60" s="57"/>
      <c r="P60" s="57"/>
      <c r="Q60" s="57"/>
      <c r="R60" s="57"/>
      <c r="S60" s="57"/>
      <c r="T60" s="57"/>
      <c r="U60" s="57"/>
      <c r="V60" s="57"/>
      <c r="W60" s="58"/>
    </row>
    <row r="61" spans="1:79" x14ac:dyDescent="0.3">
      <c r="A61" s="14" t="s">
        <v>243</v>
      </c>
      <c r="B61" s="14"/>
      <c r="C61" s="14"/>
      <c r="D61" s="14"/>
      <c r="E61" s="14"/>
      <c r="F61" s="14"/>
      <c r="G61" s="14"/>
      <c r="H61" s="14"/>
      <c r="I61" s="14"/>
      <c r="J61" s="14"/>
      <c r="K61" s="14"/>
      <c r="L61" s="14"/>
      <c r="M61" s="14"/>
      <c r="N61" s="6"/>
      <c r="O61" s="6"/>
      <c r="P61" s="4"/>
      <c r="Q61" s="6"/>
      <c r="R61" s="6"/>
      <c r="S61" s="4"/>
      <c r="T61" s="4"/>
      <c r="U61" s="4"/>
      <c r="V61" s="4"/>
      <c r="W61" s="4"/>
      <c r="BA61" s="13"/>
      <c r="BC61" s="13"/>
      <c r="BF61" s="13"/>
      <c r="BG61" s="13"/>
      <c r="BH61" s="13"/>
      <c r="BI61" s="13"/>
      <c r="BJ61" s="13"/>
      <c r="BK61" s="13"/>
      <c r="BL61" s="13"/>
      <c r="BM61" s="13"/>
      <c r="BN61" s="13"/>
      <c r="BO61" s="13"/>
      <c r="BP61" s="13"/>
    </row>
    <row r="62" spans="1:79" ht="72" x14ac:dyDescent="0.3">
      <c r="A62" s="14" t="s">
        <v>142</v>
      </c>
      <c r="B62" s="6" t="s">
        <v>244</v>
      </c>
      <c r="C62" s="6" t="s">
        <v>227</v>
      </c>
      <c r="D62" s="6"/>
      <c r="E62" s="6"/>
      <c r="F62" s="6" t="s">
        <v>228</v>
      </c>
      <c r="G62" s="6" t="s">
        <v>245</v>
      </c>
      <c r="H62" s="6"/>
      <c r="I62" s="6"/>
      <c r="J62" s="6" t="s">
        <v>228</v>
      </c>
      <c r="K62" s="6" t="s">
        <v>246</v>
      </c>
      <c r="L62" s="6"/>
      <c r="M62" s="6"/>
      <c r="N62" s="6" t="s">
        <v>228</v>
      </c>
      <c r="O62" s="6" t="s">
        <v>231</v>
      </c>
      <c r="P62" s="6"/>
      <c r="Q62" s="6"/>
      <c r="R62" s="6" t="s">
        <v>228</v>
      </c>
      <c r="S62" s="14" t="s">
        <v>7</v>
      </c>
      <c r="T62" s="14"/>
      <c r="U62" s="14"/>
      <c r="V62" s="14" t="s">
        <v>232</v>
      </c>
      <c r="W62" s="14"/>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row>
    <row r="63" spans="1:79" ht="28.8" x14ac:dyDescent="0.3">
      <c r="A63" s="6"/>
      <c r="B63" s="6"/>
      <c r="C63" s="6" t="s">
        <v>233</v>
      </c>
      <c r="D63" s="6" t="s">
        <v>234</v>
      </c>
      <c r="E63" s="6" t="s">
        <v>235</v>
      </c>
      <c r="F63" s="6"/>
      <c r="G63" s="6" t="s">
        <v>233</v>
      </c>
      <c r="H63" s="6" t="s">
        <v>234</v>
      </c>
      <c r="I63" s="6" t="s">
        <v>235</v>
      </c>
      <c r="J63" s="6"/>
      <c r="K63" s="6" t="s">
        <v>233</v>
      </c>
      <c r="L63" s="6" t="s">
        <v>234</v>
      </c>
      <c r="M63" s="6" t="s">
        <v>235</v>
      </c>
      <c r="N63" s="6"/>
      <c r="O63" s="6" t="s">
        <v>233</v>
      </c>
      <c r="P63" s="6" t="s">
        <v>234</v>
      </c>
      <c r="Q63" s="6" t="s">
        <v>235</v>
      </c>
      <c r="R63" s="6"/>
      <c r="S63" s="6" t="s">
        <v>233</v>
      </c>
      <c r="T63" s="6" t="s">
        <v>234</v>
      </c>
      <c r="U63" s="6" t="s">
        <v>235</v>
      </c>
      <c r="V63" s="6"/>
      <c r="W63" s="14" t="s">
        <v>247</v>
      </c>
    </row>
    <row r="64" spans="1:79" x14ac:dyDescent="0.3">
      <c r="A64" s="6"/>
      <c r="B64" s="6"/>
      <c r="C64" s="6"/>
      <c r="D64" s="6"/>
      <c r="E64" s="6"/>
      <c r="F64" s="6"/>
      <c r="G64" s="6"/>
      <c r="H64" s="6"/>
      <c r="I64" s="6"/>
      <c r="J64" s="6"/>
      <c r="K64" s="6"/>
      <c r="L64" s="6"/>
      <c r="M64" s="6"/>
      <c r="N64" s="6"/>
      <c r="O64" s="6"/>
      <c r="P64" s="6"/>
      <c r="Q64" s="6"/>
      <c r="R64" s="6"/>
      <c r="S64" s="17"/>
      <c r="T64" s="4"/>
      <c r="U64" s="17"/>
      <c r="V64" s="4"/>
      <c r="W64" s="17"/>
    </row>
    <row r="65" spans="1:79" x14ac:dyDescent="0.3">
      <c r="A65" s="14" t="s">
        <v>248</v>
      </c>
      <c r="B65" s="6"/>
      <c r="C65" s="6"/>
      <c r="D65" s="6"/>
      <c r="E65" s="6"/>
      <c r="F65" s="6"/>
      <c r="G65" s="4"/>
      <c r="H65" s="4"/>
      <c r="I65" s="4"/>
      <c r="J65" s="6"/>
      <c r="K65" s="6"/>
      <c r="L65" s="4"/>
      <c r="M65" s="6"/>
      <c r="N65" s="4"/>
      <c r="O65" s="4"/>
      <c r="P65" s="4"/>
      <c r="Q65" s="4"/>
      <c r="R65" s="4"/>
      <c r="S65" s="4"/>
      <c r="T65" s="4"/>
      <c r="U65" s="4"/>
      <c r="V65" s="4"/>
      <c r="W65" s="4"/>
    </row>
    <row r="66" spans="1:79" ht="72" x14ac:dyDescent="0.3">
      <c r="A66" s="6" t="s">
        <v>249</v>
      </c>
      <c r="B66" s="6"/>
      <c r="C66" s="6"/>
      <c r="D66" s="6" t="s">
        <v>228</v>
      </c>
      <c r="E66" s="6" t="s">
        <v>250</v>
      </c>
      <c r="F66" s="6"/>
      <c r="G66" s="6"/>
      <c r="H66" s="6" t="s">
        <v>228</v>
      </c>
      <c r="I66" s="6" t="s">
        <v>251</v>
      </c>
      <c r="J66" s="6"/>
      <c r="K66" s="6"/>
      <c r="L66" s="6" t="s">
        <v>228</v>
      </c>
      <c r="M66" s="14" t="s">
        <v>7</v>
      </c>
      <c r="N66" s="14"/>
      <c r="O66" s="14"/>
      <c r="P66" s="14" t="s">
        <v>232</v>
      </c>
      <c r="Q66" s="14"/>
      <c r="R66" s="4"/>
      <c r="S66" s="4"/>
      <c r="T66" s="4"/>
      <c r="U66" s="4"/>
      <c r="V66" s="4"/>
      <c r="W66" s="4"/>
    </row>
    <row r="67" spans="1:79" ht="28.8" x14ac:dyDescent="0.3">
      <c r="A67" s="6" t="s">
        <v>233</v>
      </c>
      <c r="B67" s="6" t="s">
        <v>234</v>
      </c>
      <c r="C67" s="6" t="s">
        <v>235</v>
      </c>
      <c r="D67" s="6"/>
      <c r="E67" s="6" t="s">
        <v>233</v>
      </c>
      <c r="F67" s="6" t="s">
        <v>234</v>
      </c>
      <c r="G67" s="6" t="s">
        <v>235</v>
      </c>
      <c r="H67" s="6"/>
      <c r="I67" s="6" t="s">
        <v>233</v>
      </c>
      <c r="J67" s="6" t="s">
        <v>234</v>
      </c>
      <c r="K67" s="6" t="s">
        <v>235</v>
      </c>
      <c r="L67" s="6"/>
      <c r="M67" s="6" t="s">
        <v>233</v>
      </c>
      <c r="N67" s="6" t="s">
        <v>234</v>
      </c>
      <c r="O67" s="6" t="s">
        <v>235</v>
      </c>
      <c r="P67" s="6"/>
      <c r="Q67" s="14" t="s">
        <v>252</v>
      </c>
      <c r="R67" s="4"/>
      <c r="S67" s="4"/>
      <c r="T67" s="4"/>
      <c r="U67" s="4"/>
      <c r="V67" s="4"/>
      <c r="W67" s="4"/>
    </row>
    <row r="68" spans="1:79" x14ac:dyDescent="0.3">
      <c r="A68" s="6"/>
      <c r="B68" s="6"/>
      <c r="C68" s="6"/>
      <c r="D68" s="6"/>
      <c r="E68" s="6"/>
      <c r="F68" s="6"/>
      <c r="G68" s="6"/>
      <c r="H68" s="6"/>
      <c r="I68" s="6"/>
      <c r="J68" s="6"/>
      <c r="K68" s="6"/>
      <c r="L68" s="6"/>
      <c r="M68" s="17"/>
      <c r="N68" s="4"/>
      <c r="O68" s="4"/>
      <c r="P68" s="4"/>
      <c r="Q68" s="4"/>
      <c r="R68" s="4"/>
      <c r="S68" s="4"/>
      <c r="T68" s="4"/>
      <c r="U68" s="4"/>
      <c r="V68" s="4"/>
      <c r="W68" s="4"/>
    </row>
    <row r="69" spans="1:79" x14ac:dyDescent="0.3">
      <c r="A69" s="14" t="s">
        <v>253</v>
      </c>
      <c r="B69" s="6"/>
      <c r="C69" s="6"/>
      <c r="D69" s="4"/>
      <c r="E69" s="4"/>
      <c r="F69" s="4"/>
      <c r="G69" s="4"/>
      <c r="H69" s="4"/>
      <c r="I69" s="4"/>
      <c r="J69" s="4"/>
      <c r="K69" s="4"/>
      <c r="L69" s="4"/>
      <c r="M69" s="6"/>
      <c r="N69" s="4"/>
      <c r="O69" s="4"/>
      <c r="P69" s="4"/>
      <c r="Q69" s="4"/>
      <c r="R69" s="4"/>
      <c r="S69" s="4"/>
      <c r="T69" s="4"/>
      <c r="U69" s="4"/>
      <c r="V69" s="4"/>
      <c r="W69" s="4"/>
    </row>
    <row r="70" spans="1:79" ht="72" x14ac:dyDescent="0.3">
      <c r="A70" s="6" t="s">
        <v>254</v>
      </c>
      <c r="B70" s="6"/>
      <c r="C70" s="6"/>
      <c r="D70" s="6" t="s">
        <v>228</v>
      </c>
      <c r="E70" s="6" t="s">
        <v>255</v>
      </c>
      <c r="F70" s="6"/>
      <c r="G70" s="6"/>
      <c r="H70" s="6" t="s">
        <v>228</v>
      </c>
      <c r="I70" s="14" t="s">
        <v>7</v>
      </c>
      <c r="J70" s="14"/>
      <c r="K70" s="14"/>
      <c r="L70" s="14" t="s">
        <v>232</v>
      </c>
      <c r="M70" s="14"/>
      <c r="N70" s="4"/>
      <c r="O70" s="4"/>
      <c r="P70" s="4"/>
      <c r="Q70" s="4"/>
      <c r="R70" s="4"/>
      <c r="S70" s="4"/>
      <c r="T70" s="4"/>
      <c r="U70" s="4"/>
      <c r="V70" s="4"/>
      <c r="W70" s="4"/>
    </row>
    <row r="71" spans="1:79" ht="28.8" x14ac:dyDescent="0.3">
      <c r="A71" s="6" t="s">
        <v>233</v>
      </c>
      <c r="B71" s="6" t="s">
        <v>234</v>
      </c>
      <c r="C71" s="6" t="s">
        <v>235</v>
      </c>
      <c r="D71" s="6"/>
      <c r="E71" s="6" t="s">
        <v>233</v>
      </c>
      <c r="F71" s="6" t="s">
        <v>234</v>
      </c>
      <c r="G71" s="6" t="s">
        <v>235</v>
      </c>
      <c r="H71" s="6"/>
      <c r="I71" s="6" t="s">
        <v>233</v>
      </c>
      <c r="J71" s="6" t="s">
        <v>234</v>
      </c>
      <c r="K71" s="6" t="s">
        <v>235</v>
      </c>
      <c r="L71" s="6"/>
      <c r="M71" s="14" t="s">
        <v>256</v>
      </c>
      <c r="N71" s="4"/>
      <c r="O71" s="4"/>
      <c r="P71" s="4"/>
      <c r="Q71" s="4"/>
      <c r="R71" s="4"/>
      <c r="S71" s="4"/>
      <c r="T71" s="4"/>
      <c r="U71" s="4"/>
      <c r="V71" s="4"/>
      <c r="W71" s="4"/>
    </row>
    <row r="72" spans="1:79" x14ac:dyDescent="0.3">
      <c r="A72" s="6"/>
      <c r="B72" s="6"/>
      <c r="C72" s="6"/>
      <c r="D72" s="6"/>
      <c r="E72" s="6"/>
      <c r="F72" s="6"/>
      <c r="G72" s="6"/>
      <c r="H72" s="6"/>
      <c r="I72" s="17"/>
      <c r="J72" s="4"/>
      <c r="K72" s="4"/>
      <c r="L72" s="4"/>
      <c r="M72" s="6"/>
      <c r="N72" s="4"/>
      <c r="O72" s="4"/>
      <c r="P72" s="4"/>
      <c r="Q72" s="4"/>
      <c r="R72" s="4"/>
      <c r="S72" s="4"/>
      <c r="T72" s="4"/>
      <c r="U72" s="4"/>
      <c r="V72" s="4"/>
      <c r="W72" s="4"/>
    </row>
    <row r="73" spans="1:79" x14ac:dyDescent="0.3">
      <c r="A73" s="14" t="s">
        <v>257</v>
      </c>
      <c r="B73" s="6"/>
      <c r="C73" s="6"/>
      <c r="D73" s="4"/>
      <c r="E73" s="4"/>
      <c r="F73" s="4"/>
      <c r="G73" s="4"/>
      <c r="H73" s="4"/>
      <c r="I73" s="6"/>
      <c r="J73" s="4"/>
      <c r="K73" s="4"/>
      <c r="L73" s="4"/>
      <c r="M73" s="6"/>
      <c r="N73" s="4"/>
      <c r="O73" s="4"/>
      <c r="P73" s="4"/>
      <c r="Q73" s="4"/>
      <c r="R73" s="4"/>
      <c r="S73" s="4"/>
      <c r="T73" s="4"/>
      <c r="U73" s="4"/>
      <c r="V73" s="4"/>
      <c r="W73" s="4"/>
    </row>
    <row r="74" spans="1:79" ht="72" x14ac:dyDescent="0.3">
      <c r="A74" s="14" t="s">
        <v>258</v>
      </c>
      <c r="B74" s="6" t="s">
        <v>259</v>
      </c>
      <c r="C74" s="6"/>
      <c r="D74" s="6" t="s">
        <v>228</v>
      </c>
      <c r="E74" s="6" t="s">
        <v>260</v>
      </c>
      <c r="F74" s="6"/>
      <c r="G74" s="6"/>
      <c r="H74" s="6" t="s">
        <v>228</v>
      </c>
      <c r="I74" s="6" t="s">
        <v>261</v>
      </c>
      <c r="J74" s="6"/>
      <c r="K74" s="6"/>
      <c r="L74" s="6" t="s">
        <v>228</v>
      </c>
      <c r="M74" s="14" t="s">
        <v>7</v>
      </c>
      <c r="N74" s="14"/>
      <c r="O74" s="14"/>
      <c r="P74" s="14" t="s">
        <v>232</v>
      </c>
      <c r="Q74" s="14"/>
      <c r="R74" s="4"/>
      <c r="S74" s="4"/>
      <c r="T74" s="4"/>
      <c r="U74" s="4"/>
      <c r="V74" s="4"/>
      <c r="W74" s="4"/>
    </row>
    <row r="75" spans="1:79" ht="28.8" x14ac:dyDescent="0.3">
      <c r="A75" s="6" t="s">
        <v>233</v>
      </c>
      <c r="B75" s="6" t="s">
        <v>234</v>
      </c>
      <c r="C75" s="6" t="s">
        <v>235</v>
      </c>
      <c r="D75" s="6"/>
      <c r="E75" s="6" t="s">
        <v>233</v>
      </c>
      <c r="F75" s="6" t="s">
        <v>234</v>
      </c>
      <c r="G75" s="6" t="s">
        <v>235</v>
      </c>
      <c r="H75" s="6"/>
      <c r="I75" s="6" t="s">
        <v>235</v>
      </c>
      <c r="J75" s="6" t="s">
        <v>233</v>
      </c>
      <c r="K75" s="6" t="s">
        <v>234</v>
      </c>
      <c r="L75" s="6"/>
      <c r="M75" s="6" t="s">
        <v>233</v>
      </c>
      <c r="N75" s="6" t="s">
        <v>234</v>
      </c>
      <c r="O75" s="6" t="s">
        <v>235</v>
      </c>
      <c r="P75" s="6"/>
      <c r="Q75" s="14" t="s">
        <v>262</v>
      </c>
      <c r="R75" s="4"/>
      <c r="S75" s="4"/>
      <c r="T75" s="4"/>
      <c r="U75" s="4"/>
      <c r="V75" s="4"/>
      <c r="W75" s="4"/>
    </row>
    <row r="76" spans="1:79" x14ac:dyDescent="0.3">
      <c r="A76" s="6"/>
      <c r="B76" s="6"/>
      <c r="C76" s="6"/>
      <c r="D76" s="6"/>
      <c r="E76" s="6"/>
      <c r="F76" s="6"/>
      <c r="G76" s="6"/>
      <c r="H76" s="6"/>
      <c r="I76" s="6"/>
      <c r="J76" s="6"/>
      <c r="K76" s="6"/>
      <c r="L76" s="6"/>
      <c r="M76" s="17"/>
      <c r="N76" s="4"/>
      <c r="O76" s="4"/>
      <c r="P76" s="4"/>
      <c r="Q76" s="4"/>
      <c r="R76" s="4"/>
      <c r="S76" s="4"/>
      <c r="T76" s="4"/>
      <c r="U76" s="4"/>
      <c r="V76" s="4"/>
      <c r="W76" s="4"/>
    </row>
    <row r="77" spans="1:79" x14ac:dyDescent="0.3">
      <c r="A77" s="56" t="s">
        <v>263</v>
      </c>
      <c r="B77" s="57"/>
      <c r="C77" s="57"/>
      <c r="D77" s="57"/>
      <c r="E77" s="57"/>
      <c r="F77" s="57"/>
      <c r="G77" s="57"/>
      <c r="H77" s="57"/>
      <c r="I77" s="57"/>
      <c r="J77" s="57"/>
      <c r="K77" s="57"/>
      <c r="L77" s="57"/>
      <c r="M77" s="57"/>
      <c r="N77" s="57"/>
      <c r="O77" s="57"/>
      <c r="P77" s="57"/>
      <c r="Q77" s="57"/>
      <c r="R77" s="57"/>
      <c r="S77" s="57"/>
      <c r="T77" s="57"/>
      <c r="U77" s="57"/>
      <c r="V77" s="57"/>
      <c r="W77" s="58"/>
    </row>
    <row r="78" spans="1:79" x14ac:dyDescent="0.3">
      <c r="A78" s="14" t="s">
        <v>243</v>
      </c>
      <c r="B78" s="6"/>
      <c r="C78" s="14"/>
      <c r="D78" s="14"/>
      <c r="E78" s="14"/>
      <c r="F78" s="14"/>
      <c r="G78" s="14"/>
      <c r="H78" s="14"/>
      <c r="I78" s="14"/>
      <c r="J78" s="14"/>
      <c r="K78" s="14"/>
      <c r="L78" s="14"/>
      <c r="M78" s="14"/>
      <c r="N78" s="6"/>
      <c r="O78" s="6"/>
      <c r="P78" s="4"/>
      <c r="Q78" s="6"/>
      <c r="R78" s="6"/>
      <c r="S78" s="4"/>
      <c r="T78" s="4"/>
      <c r="U78" s="4"/>
      <c r="V78" s="4"/>
      <c r="W78" s="4"/>
      <c r="BA78" s="13"/>
      <c r="BC78" s="13"/>
      <c r="BF78" s="13"/>
      <c r="BG78" s="13"/>
      <c r="BH78" s="13"/>
      <c r="BI78" s="13"/>
      <c r="BJ78" s="13"/>
      <c r="BK78" s="13"/>
      <c r="BL78" s="13"/>
      <c r="BM78" s="13"/>
      <c r="BN78" s="13"/>
      <c r="BO78" s="13"/>
      <c r="BP78" s="13"/>
    </row>
    <row r="79" spans="1:79" ht="72" x14ac:dyDescent="0.3">
      <c r="A79" s="14" t="s">
        <v>142</v>
      </c>
      <c r="B79" s="6" t="s">
        <v>244</v>
      </c>
      <c r="C79" s="6" t="s">
        <v>227</v>
      </c>
      <c r="D79" s="6"/>
      <c r="E79" s="6"/>
      <c r="F79" s="6" t="s">
        <v>228</v>
      </c>
      <c r="G79" s="6" t="s">
        <v>245</v>
      </c>
      <c r="H79" s="6"/>
      <c r="I79" s="6"/>
      <c r="J79" s="6" t="s">
        <v>228</v>
      </c>
      <c r="K79" s="6" t="s">
        <v>246</v>
      </c>
      <c r="L79" s="6"/>
      <c r="M79" s="6"/>
      <c r="N79" s="6" t="s">
        <v>228</v>
      </c>
      <c r="O79" s="6" t="s">
        <v>231</v>
      </c>
      <c r="P79" s="6"/>
      <c r="Q79" s="6"/>
      <c r="R79" s="6" t="s">
        <v>228</v>
      </c>
      <c r="S79" s="14" t="s">
        <v>7</v>
      </c>
      <c r="T79" s="14"/>
      <c r="U79" s="14"/>
      <c r="V79" s="14" t="s">
        <v>232</v>
      </c>
      <c r="W79" s="14"/>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row>
    <row r="80" spans="1:79" ht="28.8" x14ac:dyDescent="0.3">
      <c r="A80" s="6"/>
      <c r="B80" s="6"/>
      <c r="C80" s="6" t="s">
        <v>233</v>
      </c>
      <c r="D80" s="6" t="s">
        <v>234</v>
      </c>
      <c r="E80" s="6" t="s">
        <v>235</v>
      </c>
      <c r="F80" s="6"/>
      <c r="G80" s="6" t="s">
        <v>233</v>
      </c>
      <c r="H80" s="6" t="s">
        <v>234</v>
      </c>
      <c r="I80" s="6" t="s">
        <v>235</v>
      </c>
      <c r="J80" s="6"/>
      <c r="K80" s="6" t="s">
        <v>233</v>
      </c>
      <c r="L80" s="6" t="s">
        <v>234</v>
      </c>
      <c r="M80" s="6" t="s">
        <v>235</v>
      </c>
      <c r="N80" s="6"/>
      <c r="O80" s="6" t="s">
        <v>233</v>
      </c>
      <c r="P80" s="6" t="s">
        <v>234</v>
      </c>
      <c r="Q80" s="6" t="s">
        <v>235</v>
      </c>
      <c r="R80" s="6"/>
      <c r="S80" s="6" t="s">
        <v>233</v>
      </c>
      <c r="T80" s="6" t="s">
        <v>234</v>
      </c>
      <c r="U80" s="6" t="s">
        <v>235</v>
      </c>
      <c r="V80" s="6"/>
      <c r="W80" s="14" t="s">
        <v>247</v>
      </c>
    </row>
    <row r="81" spans="1:79" x14ac:dyDescent="0.3">
      <c r="A81" s="6"/>
      <c r="B81" s="6"/>
      <c r="C81" s="6"/>
      <c r="D81" s="6"/>
      <c r="E81" s="6"/>
      <c r="F81" s="6"/>
      <c r="G81" s="6"/>
      <c r="H81" s="6"/>
      <c r="I81" s="6"/>
      <c r="J81" s="6"/>
      <c r="K81" s="6"/>
      <c r="L81" s="6"/>
      <c r="M81" s="6"/>
      <c r="N81" s="6"/>
      <c r="O81" s="6"/>
      <c r="P81" s="6"/>
      <c r="Q81" s="6"/>
      <c r="R81" s="6"/>
      <c r="S81" s="17"/>
      <c r="T81" s="4"/>
      <c r="U81" s="17"/>
      <c r="V81" s="4"/>
      <c r="W81" s="17"/>
    </row>
    <row r="82" spans="1:79" x14ac:dyDescent="0.3">
      <c r="A82" s="14" t="s">
        <v>248</v>
      </c>
      <c r="B82" s="6"/>
      <c r="C82" s="6"/>
      <c r="D82" s="6"/>
      <c r="E82" s="6"/>
      <c r="F82" s="6"/>
      <c r="G82" s="4"/>
      <c r="H82" s="4"/>
      <c r="I82" s="4"/>
      <c r="J82" s="6"/>
      <c r="K82" s="6"/>
      <c r="L82" s="4"/>
      <c r="M82" s="6"/>
      <c r="N82" s="4"/>
      <c r="O82" s="4"/>
      <c r="P82" s="4"/>
      <c r="Q82" s="4"/>
      <c r="R82" s="4"/>
      <c r="S82" s="4"/>
      <c r="T82" s="4"/>
      <c r="U82" s="4"/>
      <c r="V82" s="4"/>
      <c r="W82" s="4"/>
    </row>
    <row r="83" spans="1:79" ht="72" x14ac:dyDescent="0.3">
      <c r="A83" s="6" t="s">
        <v>249</v>
      </c>
      <c r="B83" s="6"/>
      <c r="C83" s="6"/>
      <c r="D83" s="6" t="s">
        <v>228</v>
      </c>
      <c r="E83" s="6" t="s">
        <v>250</v>
      </c>
      <c r="F83" s="6"/>
      <c r="G83" s="6"/>
      <c r="H83" s="6" t="s">
        <v>228</v>
      </c>
      <c r="I83" s="6" t="s">
        <v>251</v>
      </c>
      <c r="J83" s="6"/>
      <c r="K83" s="6"/>
      <c r="L83" s="6" t="s">
        <v>228</v>
      </c>
      <c r="M83" s="14" t="s">
        <v>7</v>
      </c>
      <c r="N83" s="14"/>
      <c r="O83" s="14"/>
      <c r="P83" s="14" t="s">
        <v>232</v>
      </c>
      <c r="Q83" s="14"/>
      <c r="R83" s="4"/>
      <c r="S83" s="4"/>
      <c r="T83" s="4"/>
      <c r="U83" s="4"/>
      <c r="V83" s="4"/>
      <c r="W83" s="4"/>
    </row>
    <row r="84" spans="1:79" ht="28.8" x14ac:dyDescent="0.3">
      <c r="A84" s="6" t="s">
        <v>233</v>
      </c>
      <c r="B84" s="6" t="s">
        <v>234</v>
      </c>
      <c r="C84" s="6" t="s">
        <v>235</v>
      </c>
      <c r="D84" s="6"/>
      <c r="E84" s="6" t="s">
        <v>233</v>
      </c>
      <c r="F84" s="6" t="s">
        <v>234</v>
      </c>
      <c r="G84" s="6" t="s">
        <v>235</v>
      </c>
      <c r="H84" s="6"/>
      <c r="I84" s="6" t="s">
        <v>233</v>
      </c>
      <c r="J84" s="6" t="s">
        <v>234</v>
      </c>
      <c r="K84" s="6" t="s">
        <v>235</v>
      </c>
      <c r="L84" s="6"/>
      <c r="M84" s="6" t="s">
        <v>233</v>
      </c>
      <c r="N84" s="6" t="s">
        <v>234</v>
      </c>
      <c r="O84" s="6" t="s">
        <v>235</v>
      </c>
      <c r="P84" s="6"/>
      <c r="Q84" s="14" t="s">
        <v>252</v>
      </c>
      <c r="R84" s="4"/>
      <c r="S84" s="4"/>
      <c r="T84" s="4"/>
      <c r="U84" s="4"/>
      <c r="V84" s="4"/>
      <c r="W84" s="4"/>
    </row>
    <row r="85" spans="1:79" x14ac:dyDescent="0.3">
      <c r="A85" s="6"/>
      <c r="B85" s="6"/>
      <c r="C85" s="6"/>
      <c r="D85" s="6"/>
      <c r="E85" s="6"/>
      <c r="F85" s="6"/>
      <c r="G85" s="6"/>
      <c r="H85" s="6"/>
      <c r="I85" s="6"/>
      <c r="J85" s="6"/>
      <c r="K85" s="6"/>
      <c r="L85" s="6"/>
      <c r="M85" s="17"/>
      <c r="N85" s="4"/>
      <c r="O85" s="4"/>
      <c r="P85" s="4"/>
      <c r="Q85" s="4"/>
      <c r="R85" s="4"/>
      <c r="S85" s="4"/>
      <c r="T85" s="4"/>
      <c r="U85" s="4"/>
      <c r="V85" s="4"/>
      <c r="W85" s="4"/>
    </row>
    <row r="86" spans="1:79" x14ac:dyDescent="0.3">
      <c r="A86" s="14" t="s">
        <v>253</v>
      </c>
      <c r="B86" s="6"/>
      <c r="C86" s="6"/>
      <c r="D86" s="4"/>
      <c r="E86" s="4"/>
      <c r="F86" s="4"/>
      <c r="G86" s="4"/>
      <c r="H86" s="4"/>
      <c r="I86" s="4"/>
      <c r="J86" s="4"/>
      <c r="K86" s="4"/>
      <c r="L86" s="4"/>
      <c r="M86" s="6"/>
      <c r="N86" s="4"/>
      <c r="O86" s="4"/>
      <c r="P86" s="4"/>
      <c r="Q86" s="4"/>
      <c r="R86" s="4"/>
      <c r="S86" s="4"/>
      <c r="T86" s="4"/>
      <c r="U86" s="4"/>
      <c r="V86" s="4"/>
      <c r="W86" s="4"/>
    </row>
    <row r="87" spans="1:79" ht="72" x14ac:dyDescent="0.3">
      <c r="A87" s="6" t="s">
        <v>254</v>
      </c>
      <c r="B87" s="6"/>
      <c r="C87" s="6"/>
      <c r="D87" s="6" t="s">
        <v>228</v>
      </c>
      <c r="E87" s="6" t="s">
        <v>255</v>
      </c>
      <c r="F87" s="6"/>
      <c r="G87" s="6"/>
      <c r="H87" s="6" t="s">
        <v>228</v>
      </c>
      <c r="I87" s="14" t="s">
        <v>7</v>
      </c>
      <c r="J87" s="14"/>
      <c r="K87" s="14"/>
      <c r="L87" s="14" t="s">
        <v>232</v>
      </c>
      <c r="M87" s="14"/>
      <c r="N87" s="4"/>
      <c r="O87" s="4"/>
      <c r="P87" s="4"/>
      <c r="Q87" s="4"/>
      <c r="R87" s="4"/>
      <c r="S87" s="4"/>
      <c r="T87" s="4"/>
      <c r="U87" s="4"/>
      <c r="V87" s="4"/>
      <c r="W87" s="4"/>
    </row>
    <row r="88" spans="1:79" ht="28.8" x14ac:dyDescent="0.3">
      <c r="A88" s="6" t="s">
        <v>233</v>
      </c>
      <c r="B88" s="6" t="s">
        <v>234</v>
      </c>
      <c r="C88" s="6" t="s">
        <v>235</v>
      </c>
      <c r="D88" s="6"/>
      <c r="E88" s="6" t="s">
        <v>233</v>
      </c>
      <c r="F88" s="6" t="s">
        <v>234</v>
      </c>
      <c r="G88" s="6" t="s">
        <v>235</v>
      </c>
      <c r="H88" s="6"/>
      <c r="I88" s="6" t="s">
        <v>233</v>
      </c>
      <c r="J88" s="6" t="s">
        <v>234</v>
      </c>
      <c r="K88" s="6" t="s">
        <v>235</v>
      </c>
      <c r="L88" s="6"/>
      <c r="M88" s="14" t="s">
        <v>256</v>
      </c>
      <c r="N88" s="4"/>
      <c r="O88" s="4"/>
      <c r="P88" s="4"/>
      <c r="Q88" s="4"/>
      <c r="R88" s="4"/>
      <c r="S88" s="4"/>
      <c r="T88" s="4"/>
      <c r="U88" s="4"/>
      <c r="V88" s="4"/>
      <c r="W88" s="4"/>
    </row>
    <row r="89" spans="1:79" x14ac:dyDescent="0.3">
      <c r="A89" s="6"/>
      <c r="B89" s="6"/>
      <c r="C89" s="6"/>
      <c r="D89" s="6"/>
      <c r="E89" s="6"/>
      <c r="F89" s="6"/>
      <c r="G89" s="6"/>
      <c r="H89" s="6"/>
      <c r="I89" s="17"/>
      <c r="J89" s="4"/>
      <c r="K89" s="4"/>
      <c r="L89" s="4"/>
      <c r="M89" s="6"/>
      <c r="N89" s="4"/>
      <c r="O89" s="4"/>
      <c r="P89" s="4"/>
      <c r="Q89" s="4"/>
      <c r="R89" s="4"/>
      <c r="S89" s="4"/>
      <c r="T89" s="4"/>
      <c r="U89" s="4"/>
      <c r="V89" s="4"/>
      <c r="W89" s="4"/>
    </row>
    <row r="90" spans="1:79" x14ac:dyDescent="0.3">
      <c r="A90" s="14" t="s">
        <v>258</v>
      </c>
      <c r="B90" s="6" t="s">
        <v>259</v>
      </c>
      <c r="C90" s="6"/>
      <c r="D90" s="4"/>
      <c r="E90" s="4"/>
      <c r="F90" s="4"/>
      <c r="G90" s="4"/>
      <c r="H90" s="4"/>
      <c r="I90" s="6"/>
      <c r="J90" s="4"/>
      <c r="K90" s="4"/>
      <c r="L90" s="4"/>
      <c r="M90" s="6"/>
      <c r="N90" s="4"/>
      <c r="O90" s="4"/>
      <c r="P90" s="4"/>
      <c r="Q90" s="4"/>
      <c r="R90" s="4"/>
      <c r="S90" s="4"/>
      <c r="T90" s="4"/>
      <c r="U90" s="4"/>
      <c r="V90" s="4"/>
      <c r="W90" s="4"/>
    </row>
    <row r="91" spans="1:79" ht="72" x14ac:dyDescent="0.3">
      <c r="A91" s="6" t="s">
        <v>264</v>
      </c>
      <c r="B91" s="6"/>
      <c r="C91" s="6"/>
      <c r="D91" s="6" t="s">
        <v>228</v>
      </c>
      <c r="E91" s="6" t="s">
        <v>260</v>
      </c>
      <c r="F91" s="6"/>
      <c r="G91" s="6"/>
      <c r="H91" s="6" t="s">
        <v>228</v>
      </c>
      <c r="I91" s="6" t="s">
        <v>261</v>
      </c>
      <c r="J91" s="6"/>
      <c r="K91" s="6"/>
      <c r="L91" s="6" t="s">
        <v>228</v>
      </c>
      <c r="M91" s="14" t="s">
        <v>7</v>
      </c>
      <c r="N91" s="14"/>
      <c r="O91" s="14"/>
      <c r="P91" s="14" t="s">
        <v>232</v>
      </c>
      <c r="Q91" s="14"/>
      <c r="R91" s="4"/>
      <c r="S91" s="4"/>
      <c r="T91" s="4"/>
      <c r="U91" s="4"/>
      <c r="V91" s="4"/>
      <c r="W91" s="4"/>
    </row>
    <row r="92" spans="1:79" ht="28.8" x14ac:dyDescent="0.3">
      <c r="A92" s="6" t="s">
        <v>233</v>
      </c>
      <c r="B92" s="6" t="s">
        <v>234</v>
      </c>
      <c r="C92" s="6" t="s">
        <v>235</v>
      </c>
      <c r="D92" s="6"/>
      <c r="E92" s="6" t="s">
        <v>233</v>
      </c>
      <c r="F92" s="6" t="s">
        <v>234</v>
      </c>
      <c r="G92" s="6" t="s">
        <v>235</v>
      </c>
      <c r="H92" s="6"/>
      <c r="I92" s="6" t="s">
        <v>235</v>
      </c>
      <c r="J92" s="6" t="s">
        <v>233</v>
      </c>
      <c r="K92" s="6" t="s">
        <v>234</v>
      </c>
      <c r="L92" s="6"/>
      <c r="M92" s="6" t="s">
        <v>233</v>
      </c>
      <c r="N92" s="6" t="s">
        <v>234</v>
      </c>
      <c r="O92" s="6" t="s">
        <v>235</v>
      </c>
      <c r="P92" s="6"/>
      <c r="Q92" s="14" t="s">
        <v>262</v>
      </c>
      <c r="R92" s="4"/>
      <c r="S92" s="4"/>
      <c r="T92" s="4"/>
      <c r="U92" s="4"/>
      <c r="V92" s="4"/>
      <c r="W92" s="4"/>
    </row>
    <row r="93" spans="1:79" x14ac:dyDescent="0.3">
      <c r="A93" s="6"/>
      <c r="B93" s="6"/>
      <c r="C93" s="6"/>
      <c r="D93" s="6"/>
      <c r="E93" s="6"/>
      <c r="F93" s="6"/>
      <c r="G93" s="6"/>
      <c r="H93" s="6"/>
      <c r="I93" s="6"/>
      <c r="J93" s="6"/>
      <c r="K93" s="6"/>
      <c r="L93" s="6"/>
      <c r="M93" s="17"/>
      <c r="N93" s="4"/>
      <c r="O93" s="4"/>
      <c r="P93" s="4"/>
      <c r="Q93" s="4"/>
      <c r="R93" s="4"/>
      <c r="S93" s="4"/>
      <c r="T93" s="4"/>
      <c r="U93" s="4"/>
      <c r="V93" s="4"/>
      <c r="W93" s="4"/>
    </row>
    <row r="94" spans="1:79" x14ac:dyDescent="0.3">
      <c r="A94" s="56" t="s">
        <v>265</v>
      </c>
      <c r="B94" s="57"/>
      <c r="C94" s="57"/>
      <c r="D94" s="57"/>
      <c r="E94" s="57"/>
      <c r="F94" s="57"/>
      <c r="G94" s="57"/>
      <c r="H94" s="57"/>
      <c r="I94" s="57"/>
      <c r="J94" s="57"/>
      <c r="K94" s="57"/>
      <c r="L94" s="57"/>
      <c r="M94" s="57"/>
      <c r="N94" s="57"/>
      <c r="O94" s="57"/>
      <c r="P94" s="57"/>
      <c r="Q94" s="57"/>
      <c r="R94" s="57"/>
      <c r="S94" s="57"/>
      <c r="T94" s="57"/>
      <c r="U94" s="57"/>
      <c r="V94" s="57"/>
      <c r="W94" s="58"/>
    </row>
    <row r="95" spans="1:79" x14ac:dyDescent="0.3">
      <c r="A95" s="14" t="s">
        <v>243</v>
      </c>
      <c r="B95" s="6" t="s">
        <v>265</v>
      </c>
      <c r="C95" s="14"/>
      <c r="D95" s="14"/>
      <c r="E95" s="14"/>
      <c r="F95" s="14"/>
      <c r="G95" s="14"/>
      <c r="H95" s="14"/>
      <c r="I95" s="14"/>
      <c r="J95" s="14"/>
      <c r="K95" s="14"/>
      <c r="L95" s="14"/>
      <c r="M95" s="14"/>
      <c r="N95" s="6"/>
      <c r="O95" s="6"/>
      <c r="P95" s="4"/>
      <c r="Q95" s="6"/>
      <c r="R95" s="6"/>
      <c r="S95" s="4"/>
      <c r="T95" s="4"/>
      <c r="U95" s="4"/>
      <c r="V95" s="4"/>
      <c r="W95" s="4"/>
      <c r="BA95" s="13"/>
      <c r="BC95" s="13"/>
      <c r="BF95" s="13"/>
      <c r="BG95" s="13"/>
      <c r="BH95" s="13"/>
      <c r="BI95" s="13"/>
      <c r="BJ95" s="13"/>
      <c r="BK95" s="13"/>
      <c r="BL95" s="13"/>
      <c r="BM95" s="13"/>
      <c r="BN95" s="13"/>
      <c r="BO95" s="13"/>
      <c r="BP95" s="13"/>
    </row>
    <row r="96" spans="1:79" ht="72" x14ac:dyDescent="0.3">
      <c r="A96" s="14" t="s">
        <v>142</v>
      </c>
      <c r="B96" s="6" t="s">
        <v>244</v>
      </c>
      <c r="C96" s="6" t="s">
        <v>227</v>
      </c>
      <c r="D96" s="6"/>
      <c r="E96" s="6"/>
      <c r="F96" s="6" t="s">
        <v>228</v>
      </c>
      <c r="G96" s="6" t="s">
        <v>245</v>
      </c>
      <c r="H96" s="6"/>
      <c r="I96" s="6"/>
      <c r="J96" s="6" t="s">
        <v>228</v>
      </c>
      <c r="K96" s="6" t="s">
        <v>246</v>
      </c>
      <c r="L96" s="6"/>
      <c r="M96" s="6"/>
      <c r="N96" s="6" t="s">
        <v>228</v>
      </c>
      <c r="O96" s="6" t="s">
        <v>231</v>
      </c>
      <c r="P96" s="6"/>
      <c r="Q96" s="6"/>
      <c r="R96" s="6" t="s">
        <v>228</v>
      </c>
      <c r="S96" s="14" t="s">
        <v>7</v>
      </c>
      <c r="T96" s="14"/>
      <c r="U96" s="14"/>
      <c r="V96" s="14" t="s">
        <v>232</v>
      </c>
      <c r="W96" s="14"/>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row>
    <row r="97" spans="1:23" ht="28.8" x14ac:dyDescent="0.3">
      <c r="A97" s="6"/>
      <c r="B97" s="6"/>
      <c r="C97" s="6" t="s">
        <v>233</v>
      </c>
      <c r="D97" s="6" t="s">
        <v>234</v>
      </c>
      <c r="E97" s="6" t="s">
        <v>235</v>
      </c>
      <c r="F97" s="6"/>
      <c r="G97" s="6" t="s">
        <v>233</v>
      </c>
      <c r="H97" s="6" t="s">
        <v>234</v>
      </c>
      <c r="I97" s="6" t="s">
        <v>235</v>
      </c>
      <c r="J97" s="6"/>
      <c r="K97" s="6" t="s">
        <v>233</v>
      </c>
      <c r="L97" s="6" t="s">
        <v>234</v>
      </c>
      <c r="M97" s="6" t="s">
        <v>235</v>
      </c>
      <c r="N97" s="6"/>
      <c r="O97" s="6" t="s">
        <v>233</v>
      </c>
      <c r="P97" s="6" t="s">
        <v>234</v>
      </c>
      <c r="Q97" s="6" t="s">
        <v>235</v>
      </c>
      <c r="R97" s="6"/>
      <c r="S97" s="6" t="s">
        <v>233</v>
      </c>
      <c r="T97" s="6" t="s">
        <v>234</v>
      </c>
      <c r="U97" s="6" t="s">
        <v>235</v>
      </c>
      <c r="V97" s="6"/>
      <c r="W97" s="14" t="s">
        <v>247</v>
      </c>
    </row>
    <row r="98" spans="1:23" x14ac:dyDescent="0.3">
      <c r="A98" s="6"/>
      <c r="B98" s="6"/>
      <c r="C98" s="6"/>
      <c r="D98" s="6"/>
      <c r="E98" s="6"/>
      <c r="F98" s="6"/>
      <c r="G98" s="6"/>
      <c r="H98" s="6"/>
      <c r="I98" s="6"/>
      <c r="J98" s="6"/>
      <c r="K98" s="6"/>
      <c r="L98" s="6"/>
      <c r="M98" s="6"/>
      <c r="N98" s="6"/>
      <c r="O98" s="6"/>
      <c r="P98" s="6"/>
      <c r="Q98" s="6"/>
      <c r="R98" s="6"/>
      <c r="S98" s="17"/>
      <c r="T98" s="4"/>
      <c r="U98" s="17"/>
      <c r="V98" s="4"/>
      <c r="W98" s="17"/>
    </row>
    <row r="99" spans="1:23" x14ac:dyDescent="0.3">
      <c r="A99" s="14" t="s">
        <v>248</v>
      </c>
      <c r="B99" s="6"/>
      <c r="C99" s="6"/>
      <c r="D99" s="6"/>
      <c r="E99" s="6"/>
      <c r="F99" s="6"/>
      <c r="G99" s="4"/>
      <c r="H99" s="4"/>
      <c r="I99" s="4"/>
      <c r="J99" s="6"/>
      <c r="K99" s="6"/>
      <c r="L99" s="4"/>
      <c r="M99" s="6"/>
      <c r="N99" s="4"/>
      <c r="O99" s="4"/>
      <c r="P99" s="4"/>
      <c r="Q99" s="4"/>
      <c r="R99" s="4"/>
      <c r="S99" s="4"/>
      <c r="T99" s="4"/>
      <c r="U99" s="4"/>
      <c r="V99" s="4"/>
      <c r="W99" s="4"/>
    </row>
    <row r="100" spans="1:23" ht="72" x14ac:dyDescent="0.3">
      <c r="A100" s="6" t="s">
        <v>249</v>
      </c>
      <c r="B100" s="6"/>
      <c r="C100" s="6"/>
      <c r="D100" s="6" t="s">
        <v>228</v>
      </c>
      <c r="E100" s="6" t="s">
        <v>250</v>
      </c>
      <c r="F100" s="6"/>
      <c r="G100" s="6"/>
      <c r="H100" s="6" t="s">
        <v>228</v>
      </c>
      <c r="I100" s="6" t="s">
        <v>251</v>
      </c>
      <c r="J100" s="6"/>
      <c r="K100" s="6"/>
      <c r="L100" s="6" t="s">
        <v>228</v>
      </c>
      <c r="M100" s="14" t="s">
        <v>7</v>
      </c>
      <c r="N100" s="14"/>
      <c r="O100" s="14"/>
      <c r="P100" s="14" t="s">
        <v>232</v>
      </c>
      <c r="Q100" s="14"/>
      <c r="R100" s="4"/>
      <c r="S100" s="4"/>
      <c r="T100" s="4"/>
      <c r="U100" s="4"/>
      <c r="V100" s="4"/>
      <c r="W100" s="4"/>
    </row>
    <row r="101" spans="1:23" ht="28.8" x14ac:dyDescent="0.3">
      <c r="A101" s="6" t="s">
        <v>233</v>
      </c>
      <c r="B101" s="6" t="s">
        <v>234</v>
      </c>
      <c r="C101" s="6" t="s">
        <v>235</v>
      </c>
      <c r="D101" s="6"/>
      <c r="E101" s="6" t="s">
        <v>233</v>
      </c>
      <c r="F101" s="6" t="s">
        <v>234</v>
      </c>
      <c r="G101" s="6" t="s">
        <v>235</v>
      </c>
      <c r="H101" s="6"/>
      <c r="I101" s="6" t="s">
        <v>233</v>
      </c>
      <c r="J101" s="6" t="s">
        <v>234</v>
      </c>
      <c r="K101" s="6" t="s">
        <v>235</v>
      </c>
      <c r="L101" s="6"/>
      <c r="M101" s="6" t="s">
        <v>233</v>
      </c>
      <c r="N101" s="6" t="s">
        <v>234</v>
      </c>
      <c r="O101" s="6" t="s">
        <v>235</v>
      </c>
      <c r="P101" s="6"/>
      <c r="Q101" s="14" t="s">
        <v>252</v>
      </c>
      <c r="R101" s="4"/>
      <c r="S101" s="4"/>
      <c r="T101" s="4"/>
      <c r="U101" s="4"/>
      <c r="V101" s="4"/>
      <c r="W101" s="4"/>
    </row>
    <row r="102" spans="1:23" x14ac:dyDescent="0.3">
      <c r="A102" s="6"/>
      <c r="B102" s="6"/>
      <c r="C102" s="6"/>
      <c r="D102" s="6"/>
      <c r="E102" s="6"/>
      <c r="F102" s="6"/>
      <c r="G102" s="6"/>
      <c r="H102" s="6"/>
      <c r="I102" s="6"/>
      <c r="J102" s="6"/>
      <c r="K102" s="6"/>
      <c r="L102" s="6"/>
      <c r="M102" s="17"/>
      <c r="N102" s="4"/>
      <c r="O102" s="4"/>
      <c r="P102" s="4"/>
      <c r="Q102" s="4"/>
      <c r="R102" s="4"/>
      <c r="S102" s="4"/>
      <c r="T102" s="4"/>
      <c r="U102" s="4"/>
      <c r="V102" s="4"/>
      <c r="W102" s="4"/>
    </row>
    <row r="103" spans="1:23" x14ac:dyDescent="0.3">
      <c r="A103" s="14" t="s">
        <v>253</v>
      </c>
      <c r="B103" s="6"/>
      <c r="C103" s="6"/>
      <c r="D103" s="4"/>
      <c r="E103" s="4"/>
      <c r="F103" s="4"/>
      <c r="G103" s="4"/>
      <c r="H103" s="4"/>
      <c r="I103" s="4"/>
      <c r="J103" s="4"/>
      <c r="K103" s="4"/>
      <c r="L103" s="4"/>
      <c r="M103" s="6"/>
      <c r="N103" s="4"/>
      <c r="O103" s="4"/>
      <c r="P103" s="4"/>
      <c r="Q103" s="4"/>
      <c r="R103" s="4"/>
      <c r="S103" s="4"/>
      <c r="T103" s="4"/>
      <c r="U103" s="4"/>
      <c r="V103" s="4"/>
      <c r="W103" s="4"/>
    </row>
    <row r="104" spans="1:23" ht="72" x14ac:dyDescent="0.3">
      <c r="A104" s="6" t="s">
        <v>254</v>
      </c>
      <c r="B104" s="6"/>
      <c r="C104" s="6"/>
      <c r="D104" s="6" t="s">
        <v>228</v>
      </c>
      <c r="E104" s="6" t="s">
        <v>255</v>
      </c>
      <c r="F104" s="6"/>
      <c r="G104" s="6"/>
      <c r="H104" s="6" t="s">
        <v>228</v>
      </c>
      <c r="I104" s="14" t="s">
        <v>7</v>
      </c>
      <c r="J104" s="14"/>
      <c r="K104" s="14"/>
      <c r="L104" s="14" t="s">
        <v>232</v>
      </c>
      <c r="M104" s="14"/>
      <c r="N104" s="4"/>
      <c r="O104" s="4"/>
      <c r="P104" s="4"/>
      <c r="Q104" s="4"/>
      <c r="R104" s="4"/>
      <c r="S104" s="4"/>
      <c r="T104" s="4"/>
      <c r="U104" s="4"/>
      <c r="V104" s="4"/>
      <c r="W104" s="4"/>
    </row>
    <row r="105" spans="1:23" ht="28.8" x14ac:dyDescent="0.3">
      <c r="A105" s="6" t="s">
        <v>233</v>
      </c>
      <c r="B105" s="6" t="s">
        <v>234</v>
      </c>
      <c r="C105" s="6" t="s">
        <v>235</v>
      </c>
      <c r="D105" s="6"/>
      <c r="E105" s="6" t="s">
        <v>233</v>
      </c>
      <c r="F105" s="6" t="s">
        <v>234</v>
      </c>
      <c r="G105" s="6" t="s">
        <v>235</v>
      </c>
      <c r="H105" s="6"/>
      <c r="I105" s="6" t="s">
        <v>233</v>
      </c>
      <c r="J105" s="6" t="s">
        <v>234</v>
      </c>
      <c r="K105" s="6" t="s">
        <v>235</v>
      </c>
      <c r="L105" s="6"/>
      <c r="M105" s="14" t="s">
        <v>256</v>
      </c>
      <c r="N105" s="4"/>
      <c r="O105" s="4"/>
      <c r="P105" s="4"/>
      <c r="Q105" s="4"/>
      <c r="R105" s="4"/>
      <c r="S105" s="4"/>
      <c r="T105" s="4"/>
      <c r="U105" s="4"/>
      <c r="V105" s="4"/>
      <c r="W105" s="4"/>
    </row>
    <row r="106" spans="1:23" x14ac:dyDescent="0.3">
      <c r="A106" s="6"/>
      <c r="B106" s="6"/>
      <c r="C106" s="6"/>
      <c r="D106" s="6"/>
      <c r="E106" s="6"/>
      <c r="F106" s="6"/>
      <c r="G106" s="6"/>
      <c r="H106" s="6"/>
      <c r="I106" s="17"/>
      <c r="J106" s="4"/>
      <c r="K106" s="4"/>
      <c r="L106" s="4"/>
      <c r="M106" s="6"/>
      <c r="N106" s="4"/>
      <c r="O106" s="4"/>
      <c r="P106" s="4"/>
      <c r="Q106" s="4"/>
      <c r="R106" s="4"/>
      <c r="S106" s="4"/>
      <c r="T106" s="4"/>
      <c r="U106" s="4"/>
      <c r="V106" s="4"/>
      <c r="W106" s="4"/>
    </row>
    <row r="107" spans="1:23" x14ac:dyDescent="0.3">
      <c r="A107" s="14" t="s">
        <v>258</v>
      </c>
      <c r="B107" s="6" t="s">
        <v>259</v>
      </c>
      <c r="C107" s="6"/>
      <c r="D107" s="4"/>
      <c r="E107" s="4"/>
      <c r="F107" s="4"/>
      <c r="G107" s="4"/>
      <c r="H107" s="4"/>
      <c r="I107" s="6"/>
      <c r="J107" s="4"/>
      <c r="K107" s="4"/>
      <c r="L107" s="4"/>
      <c r="M107" s="6"/>
      <c r="N107" s="4"/>
      <c r="O107" s="4"/>
      <c r="P107" s="4"/>
      <c r="Q107" s="4"/>
      <c r="R107" s="4"/>
      <c r="S107" s="4"/>
      <c r="T107" s="4"/>
      <c r="U107" s="4"/>
      <c r="V107" s="4"/>
      <c r="W107" s="4"/>
    </row>
    <row r="108" spans="1:23" ht="72" x14ac:dyDescent="0.3">
      <c r="A108" s="6" t="s">
        <v>264</v>
      </c>
      <c r="B108" s="6"/>
      <c r="C108" s="6"/>
      <c r="D108" s="6" t="s">
        <v>228</v>
      </c>
      <c r="E108" s="6" t="s">
        <v>260</v>
      </c>
      <c r="F108" s="6"/>
      <c r="G108" s="6"/>
      <c r="H108" s="6" t="s">
        <v>228</v>
      </c>
      <c r="I108" s="6" t="s">
        <v>261</v>
      </c>
      <c r="J108" s="6"/>
      <c r="K108" s="6"/>
      <c r="L108" s="6" t="s">
        <v>228</v>
      </c>
      <c r="M108" s="14" t="s">
        <v>7</v>
      </c>
      <c r="N108" s="14"/>
      <c r="O108" s="14"/>
      <c r="P108" s="14" t="s">
        <v>232</v>
      </c>
      <c r="Q108" s="14"/>
      <c r="R108" s="4"/>
      <c r="S108" s="4"/>
      <c r="T108" s="4"/>
      <c r="U108" s="4"/>
      <c r="V108" s="4"/>
      <c r="W108" s="4"/>
    </row>
    <row r="109" spans="1:23" ht="28.8" x14ac:dyDescent="0.3">
      <c r="A109" s="6" t="s">
        <v>233</v>
      </c>
      <c r="B109" s="6" t="s">
        <v>234</v>
      </c>
      <c r="C109" s="6" t="s">
        <v>235</v>
      </c>
      <c r="D109" s="6"/>
      <c r="E109" s="6" t="s">
        <v>233</v>
      </c>
      <c r="F109" s="6" t="s">
        <v>234</v>
      </c>
      <c r="G109" s="6" t="s">
        <v>235</v>
      </c>
      <c r="H109" s="6"/>
      <c r="I109" s="6" t="s">
        <v>235</v>
      </c>
      <c r="J109" s="6" t="s">
        <v>233</v>
      </c>
      <c r="K109" s="6" t="s">
        <v>234</v>
      </c>
      <c r="L109" s="6"/>
      <c r="M109" s="6" t="s">
        <v>233</v>
      </c>
      <c r="N109" s="6" t="s">
        <v>234</v>
      </c>
      <c r="O109" s="6" t="s">
        <v>235</v>
      </c>
      <c r="P109" s="6"/>
      <c r="Q109" s="14" t="s">
        <v>262</v>
      </c>
      <c r="R109" s="4"/>
      <c r="S109" s="4"/>
      <c r="T109" s="4"/>
      <c r="U109" s="4"/>
      <c r="V109" s="4"/>
      <c r="W109" s="4"/>
    </row>
    <row r="110" spans="1:23" x14ac:dyDescent="0.3">
      <c r="A110" s="6"/>
      <c r="B110" s="6"/>
      <c r="C110" s="6"/>
      <c r="D110" s="6"/>
      <c r="E110" s="6"/>
      <c r="F110" s="6"/>
      <c r="G110" s="6"/>
      <c r="H110" s="6"/>
      <c r="I110" s="6"/>
      <c r="J110" s="6"/>
      <c r="K110" s="6"/>
      <c r="L110" s="6"/>
      <c r="M110" s="17"/>
      <c r="N110" s="4"/>
      <c r="O110" s="4"/>
      <c r="P110" s="4"/>
      <c r="Q110" s="4"/>
      <c r="R110" s="4"/>
      <c r="S110" s="4"/>
      <c r="T110" s="4"/>
      <c r="U110" s="4"/>
      <c r="V110" s="4"/>
      <c r="W110" s="4"/>
    </row>
    <row r="111" spans="1:23" ht="16.05" customHeight="1" x14ac:dyDescent="0.3">
      <c r="A111" s="51" t="s">
        <v>266</v>
      </c>
      <c r="B111" s="51"/>
      <c r="C111" s="51"/>
      <c r="D111" s="51"/>
      <c r="E111" s="51"/>
      <c r="F111" s="51"/>
      <c r="G111" s="51"/>
      <c r="H111" s="51"/>
      <c r="I111" s="51"/>
      <c r="J111" s="51"/>
      <c r="K111" s="51"/>
    </row>
    <row r="112" spans="1:23" x14ac:dyDescent="0.3">
      <c r="A112" s="14" t="s">
        <v>267</v>
      </c>
      <c r="B112" s="14"/>
      <c r="C112" s="4"/>
      <c r="D112" s="4"/>
      <c r="E112" s="4"/>
      <c r="F112" s="4"/>
      <c r="G112" s="4"/>
      <c r="H112" s="4"/>
      <c r="I112" s="4"/>
      <c r="J112" s="4"/>
      <c r="K112" s="4"/>
    </row>
    <row r="113" spans="1:11" x14ac:dyDescent="0.3">
      <c r="A113" s="6"/>
      <c r="B113" s="6"/>
      <c r="C113" s="4"/>
      <c r="D113" s="4"/>
      <c r="E113" s="4"/>
      <c r="F113" s="4"/>
      <c r="G113" s="4"/>
      <c r="H113" s="4"/>
      <c r="I113" s="4"/>
      <c r="J113" s="4"/>
      <c r="K113" s="4"/>
    </row>
    <row r="114" spans="1:11" x14ac:dyDescent="0.3">
      <c r="A114" s="17" t="s">
        <v>235</v>
      </c>
      <c r="B114" s="17"/>
      <c r="C114" s="4"/>
      <c r="D114" s="4"/>
      <c r="E114" s="4"/>
      <c r="F114" s="4"/>
      <c r="G114" s="4"/>
      <c r="H114" s="4"/>
      <c r="I114" s="4"/>
      <c r="J114" s="4"/>
      <c r="K114" s="4"/>
    </row>
    <row r="115" spans="1:11" x14ac:dyDescent="0.3">
      <c r="A115" s="17"/>
      <c r="B115" s="17"/>
      <c r="C115" s="4"/>
      <c r="D115" s="4"/>
      <c r="E115" s="4"/>
      <c r="F115" s="4"/>
      <c r="G115" s="4"/>
      <c r="H115" s="4"/>
      <c r="I115" s="4"/>
      <c r="J115" s="4"/>
      <c r="K115" s="4"/>
    </row>
    <row r="116" spans="1:11" x14ac:dyDescent="0.3">
      <c r="A116" s="52" t="s">
        <v>268</v>
      </c>
      <c r="B116" s="53"/>
      <c r="C116" s="53"/>
      <c r="D116" s="53"/>
      <c r="E116" s="53"/>
      <c r="F116" s="53"/>
      <c r="G116" s="53"/>
      <c r="H116" s="53"/>
      <c r="I116" s="53"/>
      <c r="J116" s="53"/>
      <c r="K116" s="54"/>
    </row>
    <row r="117" spans="1:11" x14ac:dyDescent="0.3">
      <c r="A117" s="6" t="s">
        <v>269</v>
      </c>
      <c r="B117" s="4"/>
      <c r="C117" s="4"/>
      <c r="D117" s="4"/>
      <c r="E117" s="4"/>
      <c r="F117" s="4"/>
      <c r="G117" s="4"/>
      <c r="H117" s="4"/>
      <c r="I117" s="4"/>
      <c r="J117" s="4"/>
      <c r="K117" s="4"/>
    </row>
    <row r="118" spans="1:11" ht="86.4" x14ac:dyDescent="0.3">
      <c r="A118" s="14" t="s">
        <v>142</v>
      </c>
      <c r="B118" s="14" t="s">
        <v>270</v>
      </c>
      <c r="C118" s="14" t="s">
        <v>271</v>
      </c>
      <c r="D118" s="14" t="s">
        <v>272</v>
      </c>
      <c r="E118" s="14" t="s">
        <v>273</v>
      </c>
      <c r="F118" s="14" t="s">
        <v>274</v>
      </c>
      <c r="G118" s="14" t="s">
        <v>275</v>
      </c>
      <c r="H118" s="14" t="s">
        <v>276</v>
      </c>
      <c r="I118" s="14" t="s">
        <v>277</v>
      </c>
      <c r="J118" s="14" t="s">
        <v>278</v>
      </c>
      <c r="K118" s="14" t="s">
        <v>279</v>
      </c>
    </row>
    <row r="119" spans="1:11" x14ac:dyDescent="0.3">
      <c r="A119" s="6" t="s">
        <v>280</v>
      </c>
      <c r="B119" s="6"/>
      <c r="C119" s="6"/>
      <c r="D119" s="6"/>
      <c r="E119" s="6"/>
      <c r="F119" s="6"/>
      <c r="G119" s="6"/>
      <c r="H119" s="6"/>
      <c r="I119" s="6"/>
      <c r="J119" s="4"/>
      <c r="K119" s="4"/>
    </row>
    <row r="120" spans="1:11" x14ac:dyDescent="0.3">
      <c r="A120" s="4"/>
      <c r="B120" s="4"/>
      <c r="C120" s="4"/>
      <c r="D120" s="4"/>
      <c r="E120" s="4"/>
      <c r="F120" s="4"/>
      <c r="G120" s="4"/>
      <c r="H120" s="4"/>
      <c r="I120" s="4"/>
      <c r="J120" s="4"/>
      <c r="K120" s="4"/>
    </row>
  </sheetData>
  <mergeCells count="14">
    <mergeCell ref="A2:C2"/>
    <mergeCell ref="A3:C3"/>
    <mergeCell ref="A34:G34"/>
    <mergeCell ref="A77:W77"/>
    <mergeCell ref="A94:W94"/>
    <mergeCell ref="A111:K111"/>
    <mergeCell ref="A116:K116"/>
    <mergeCell ref="A35:G35"/>
    <mergeCell ref="A37:G37"/>
    <mergeCell ref="A46:T46"/>
    <mergeCell ref="A50:L50"/>
    <mergeCell ref="A60:W60"/>
    <mergeCell ref="A40:F40"/>
    <mergeCell ref="A43:T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C2B1-4A0D-9949-8E16-F5D1D0A6C60D}">
  <dimension ref="A2:CA117"/>
  <sheetViews>
    <sheetView topLeftCell="A6" workbookViewId="0">
      <selection activeCell="A2" sqref="A2:C2"/>
    </sheetView>
  </sheetViews>
  <sheetFormatPr defaultColWidth="11" defaultRowHeight="15.6" x14ac:dyDescent="0.3"/>
  <cols>
    <col min="1" max="1" width="41.796875" style="3" bestFit="1" customWidth="1"/>
    <col min="2" max="2" width="117.19921875" style="3" bestFit="1" customWidth="1"/>
    <col min="3" max="3" width="17" style="3" bestFit="1" customWidth="1"/>
    <col min="4" max="16384" width="11" style="3"/>
  </cols>
  <sheetData>
    <row r="2" spans="1:3" ht="196.5" customHeight="1" x14ac:dyDescent="0.3">
      <c r="A2" s="42" t="s">
        <v>1</v>
      </c>
      <c r="B2" s="42"/>
      <c r="C2" s="42"/>
    </row>
    <row r="3" spans="1:3" ht="96.75" customHeight="1" x14ac:dyDescent="0.3">
      <c r="A3" s="42" t="s">
        <v>2</v>
      </c>
      <c r="B3" s="42"/>
      <c r="C3" s="42"/>
    </row>
    <row r="5" spans="1:3" customFormat="1" x14ac:dyDescent="0.3">
      <c r="A5" s="28" t="s">
        <v>4</v>
      </c>
      <c r="B5" s="28" t="s">
        <v>5</v>
      </c>
      <c r="C5" s="28" t="s">
        <v>6</v>
      </c>
    </row>
    <row r="6" spans="1:3" customFormat="1" x14ac:dyDescent="0.3">
      <c r="A6" s="4" t="s">
        <v>7</v>
      </c>
      <c r="B6" s="7" t="s">
        <v>8</v>
      </c>
      <c r="C6" s="7" t="s">
        <v>9</v>
      </c>
    </row>
    <row r="7" spans="1:3" customFormat="1" x14ac:dyDescent="0.3">
      <c r="A7" s="4" t="s">
        <v>10</v>
      </c>
      <c r="B7" s="7" t="s">
        <v>11</v>
      </c>
      <c r="C7" s="7" t="s">
        <v>12</v>
      </c>
    </row>
    <row r="8" spans="1:3" customFormat="1" x14ac:dyDescent="0.3">
      <c r="A8" s="4" t="s">
        <v>13</v>
      </c>
      <c r="B8" s="7" t="s">
        <v>14</v>
      </c>
      <c r="C8" s="7" t="s">
        <v>12</v>
      </c>
    </row>
    <row r="9" spans="1:3" customFormat="1" x14ac:dyDescent="0.3">
      <c r="A9" s="4" t="s">
        <v>15</v>
      </c>
      <c r="B9" s="7" t="s">
        <v>16</v>
      </c>
      <c r="C9" s="7" t="s">
        <v>15</v>
      </c>
    </row>
    <row r="10" spans="1:3" customFormat="1" x14ac:dyDescent="0.3">
      <c r="A10" s="4" t="s">
        <v>17</v>
      </c>
      <c r="B10" s="7" t="s">
        <v>18</v>
      </c>
      <c r="C10" s="7" t="s">
        <v>9</v>
      </c>
    </row>
    <row r="11" spans="1:3" customFormat="1" x14ac:dyDescent="0.3">
      <c r="A11" s="4" t="s">
        <v>19</v>
      </c>
      <c r="B11" s="7" t="s">
        <v>20</v>
      </c>
      <c r="C11" s="7" t="s">
        <v>21</v>
      </c>
    </row>
    <row r="12" spans="1:3" customFormat="1" x14ac:dyDescent="0.3">
      <c r="A12" s="4" t="s">
        <v>22</v>
      </c>
      <c r="B12" s="7" t="s">
        <v>23</v>
      </c>
      <c r="C12" s="7" t="s">
        <v>9</v>
      </c>
    </row>
    <row r="13" spans="1:3" customFormat="1" x14ac:dyDescent="0.3">
      <c r="A13" s="4" t="s">
        <v>24</v>
      </c>
      <c r="B13" s="7" t="s">
        <v>25</v>
      </c>
      <c r="C13" s="7" t="s">
        <v>26</v>
      </c>
    </row>
    <row r="14" spans="1:3" customFormat="1" x14ac:dyDescent="0.3">
      <c r="A14" s="4" t="s">
        <v>27</v>
      </c>
      <c r="B14" s="7" t="s">
        <v>28</v>
      </c>
      <c r="C14" s="7" t="s">
        <v>12</v>
      </c>
    </row>
    <row r="15" spans="1:3" customFormat="1" x14ac:dyDescent="0.3">
      <c r="A15" s="4" t="s">
        <v>29</v>
      </c>
      <c r="B15" s="4" t="s">
        <v>30</v>
      </c>
      <c r="C15" s="7" t="s">
        <v>12</v>
      </c>
    </row>
    <row r="16" spans="1:3" customFormat="1" x14ac:dyDescent="0.3">
      <c r="A16" s="4" t="s">
        <v>31</v>
      </c>
      <c r="B16" s="7" t="s">
        <v>32</v>
      </c>
      <c r="C16" s="7" t="s">
        <v>33</v>
      </c>
    </row>
    <row r="17" spans="1:3" customFormat="1" x14ac:dyDescent="0.3">
      <c r="A17" s="4" t="s">
        <v>34</v>
      </c>
      <c r="B17" s="7" t="s">
        <v>35</v>
      </c>
      <c r="C17" s="7" t="s">
        <v>9</v>
      </c>
    </row>
    <row r="18" spans="1:3" customFormat="1" x14ac:dyDescent="0.3">
      <c r="A18" s="4" t="s">
        <v>36</v>
      </c>
      <c r="B18" s="7" t="s">
        <v>37</v>
      </c>
      <c r="C18" s="7" t="s">
        <v>38</v>
      </c>
    </row>
    <row r="19" spans="1:3" customFormat="1" x14ac:dyDescent="0.3">
      <c r="A19" s="4" t="s">
        <v>39</v>
      </c>
      <c r="B19" s="7" t="s">
        <v>40</v>
      </c>
      <c r="C19" s="7" t="s">
        <v>9</v>
      </c>
    </row>
    <row r="20" spans="1:3" customFormat="1" x14ac:dyDescent="0.3">
      <c r="A20" s="4" t="s">
        <v>41</v>
      </c>
      <c r="B20" s="7" t="s">
        <v>42</v>
      </c>
      <c r="C20" s="7" t="s">
        <v>43</v>
      </c>
    </row>
    <row r="21" spans="1:3" customFormat="1" x14ac:dyDescent="0.3">
      <c r="A21" s="4" t="s">
        <v>44</v>
      </c>
      <c r="B21" s="7" t="s">
        <v>45</v>
      </c>
      <c r="C21" s="7" t="s">
        <v>46</v>
      </c>
    </row>
    <row r="22" spans="1:3" customFormat="1" x14ac:dyDescent="0.3">
      <c r="A22" s="4" t="s">
        <v>47</v>
      </c>
      <c r="B22" s="7" t="s">
        <v>48</v>
      </c>
      <c r="C22" s="7" t="s">
        <v>49</v>
      </c>
    </row>
    <row r="23" spans="1:3" customFormat="1" x14ac:dyDescent="0.3">
      <c r="A23" s="4" t="s">
        <v>50</v>
      </c>
      <c r="B23" s="7" t="s">
        <v>51</v>
      </c>
      <c r="C23" s="7" t="s">
        <v>12</v>
      </c>
    </row>
    <row r="24" spans="1:3" customFormat="1" x14ac:dyDescent="0.3">
      <c r="A24" s="4" t="s">
        <v>52</v>
      </c>
      <c r="B24" s="7" t="s">
        <v>53</v>
      </c>
      <c r="C24" s="7" t="s">
        <v>26</v>
      </c>
    </row>
    <row r="25" spans="1:3" customFormat="1" x14ac:dyDescent="0.3">
      <c r="A25" s="4" t="s">
        <v>54</v>
      </c>
      <c r="B25" s="7" t="s">
        <v>55</v>
      </c>
      <c r="C25" s="7" t="s">
        <v>38</v>
      </c>
    </row>
    <row r="26" spans="1:3" customFormat="1" ht="31.2" x14ac:dyDescent="0.3">
      <c r="A26" s="4" t="s">
        <v>56</v>
      </c>
      <c r="B26" s="7" t="s">
        <v>57</v>
      </c>
      <c r="C26" s="7" t="s">
        <v>46</v>
      </c>
    </row>
    <row r="27" spans="1:3" customFormat="1" x14ac:dyDescent="0.3">
      <c r="A27" s="4" t="s">
        <v>58</v>
      </c>
      <c r="B27" s="7" t="s">
        <v>59</v>
      </c>
      <c r="C27" s="7" t="s">
        <v>38</v>
      </c>
    </row>
    <row r="28" spans="1:3" customFormat="1" x14ac:dyDescent="0.3">
      <c r="A28" s="4" t="s">
        <v>60</v>
      </c>
      <c r="B28" s="7" t="s">
        <v>61</v>
      </c>
      <c r="C28" s="7" t="s">
        <v>12</v>
      </c>
    </row>
    <row r="29" spans="1:3" customFormat="1" x14ac:dyDescent="0.3">
      <c r="A29" s="4" t="s">
        <v>62</v>
      </c>
      <c r="B29" s="7" t="s">
        <v>63</v>
      </c>
      <c r="C29" s="7" t="s">
        <v>12</v>
      </c>
    </row>
    <row r="30" spans="1:3" customFormat="1" x14ac:dyDescent="0.3">
      <c r="A30" s="4" t="s">
        <v>64</v>
      </c>
      <c r="B30" s="7" t="s">
        <v>65</v>
      </c>
      <c r="C30" s="7" t="s">
        <v>66</v>
      </c>
    </row>
    <row r="31" spans="1:3" customFormat="1" x14ac:dyDescent="0.3">
      <c r="A31" s="4" t="s">
        <v>67</v>
      </c>
      <c r="B31" s="7" t="s">
        <v>68</v>
      </c>
      <c r="C31" s="7" t="s">
        <v>69</v>
      </c>
    </row>
    <row r="32" spans="1:3" customFormat="1" x14ac:dyDescent="0.3">
      <c r="A32" s="26"/>
      <c r="B32" s="27"/>
      <c r="C32" s="27"/>
    </row>
    <row r="34" spans="1:47" customFormat="1" ht="24" customHeight="1" x14ac:dyDescent="0.45">
      <c r="A34" s="59" t="s">
        <v>281</v>
      </c>
      <c r="B34" s="59"/>
      <c r="C34" s="59"/>
      <c r="D34" s="59"/>
      <c r="E34" s="59"/>
      <c r="F34" s="59"/>
      <c r="G34" s="59"/>
    </row>
    <row r="35" spans="1:47" ht="16.95" customHeight="1" x14ac:dyDescent="0.3">
      <c r="A35" s="52" t="s">
        <v>139</v>
      </c>
      <c r="B35" s="53"/>
      <c r="C35" s="53"/>
      <c r="D35" s="53"/>
      <c r="E35" s="53"/>
      <c r="F35" s="53"/>
      <c r="G35" s="54"/>
    </row>
    <row r="36" spans="1:47" x14ac:dyDescent="0.3">
      <c r="A36" s="14" t="s">
        <v>140</v>
      </c>
      <c r="B36" s="6"/>
      <c r="C36" s="6"/>
      <c r="D36" s="6"/>
      <c r="E36" s="6"/>
      <c r="F36" s="6"/>
      <c r="G36" s="6"/>
      <c r="L36" s="13"/>
      <c r="M36" s="13"/>
      <c r="N36" s="13"/>
      <c r="O36" s="13"/>
      <c r="P36" s="13"/>
      <c r="Q36" s="13"/>
      <c r="R36" s="13"/>
      <c r="S36" s="13"/>
      <c r="T36" s="13"/>
      <c r="U36" s="13"/>
      <c r="V36" s="13"/>
      <c r="W36" s="13"/>
      <c r="X36" s="13"/>
      <c r="Y36" s="13"/>
      <c r="Z36" s="13"/>
      <c r="AA36" s="13"/>
      <c r="AB36" s="13"/>
    </row>
    <row r="37" spans="1:47" s="1" customFormat="1" ht="16.95" customHeight="1" x14ac:dyDescent="0.3">
      <c r="A37" s="55" t="s">
        <v>141</v>
      </c>
      <c r="B37" s="55"/>
      <c r="C37" s="55"/>
      <c r="D37" s="55"/>
      <c r="E37" s="55"/>
      <c r="F37" s="55"/>
      <c r="G37" s="55"/>
      <c r="H37" s="3"/>
      <c r="I37" s="3"/>
      <c r="J37" s="3"/>
    </row>
    <row r="38" spans="1:47" ht="158.4" x14ac:dyDescent="0.3">
      <c r="A38" s="14" t="s">
        <v>142</v>
      </c>
      <c r="B38" s="14" t="s">
        <v>143</v>
      </c>
      <c r="C38" s="14" t="s">
        <v>144</v>
      </c>
      <c r="D38" s="14" t="s">
        <v>108</v>
      </c>
      <c r="E38" s="14" t="s">
        <v>145</v>
      </c>
      <c r="F38" s="14" t="s">
        <v>146</v>
      </c>
      <c r="G38" s="14" t="s">
        <v>147</v>
      </c>
    </row>
    <row r="39" spans="1:47" ht="86.4" x14ac:dyDescent="0.3">
      <c r="A39" s="25" t="s">
        <v>148</v>
      </c>
      <c r="B39" s="6"/>
      <c r="C39" s="6"/>
      <c r="D39" s="6"/>
      <c r="E39" s="6" t="s">
        <v>149</v>
      </c>
      <c r="F39" s="6" t="s">
        <v>150</v>
      </c>
      <c r="G39" s="6" t="s">
        <v>151</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ht="16.05" customHeight="1" x14ac:dyDescent="0.3">
      <c r="A40" s="51" t="s">
        <v>152</v>
      </c>
      <c r="B40" s="51"/>
      <c r="C40" s="51"/>
      <c r="D40" s="51"/>
      <c r="E40" s="51"/>
      <c r="F40" s="51"/>
      <c r="G40" s="23"/>
      <c r="H40" s="24"/>
      <c r="I40" s="24"/>
      <c r="J40" s="24"/>
      <c r="K40" s="24"/>
      <c r="L40" s="24"/>
      <c r="M40" s="24"/>
      <c r="N40" s="24"/>
      <c r="O40" s="24"/>
      <c r="P40" s="24"/>
      <c r="Q40" s="24"/>
      <c r="R40" s="24"/>
      <c r="S40" s="24"/>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ht="86.4" x14ac:dyDescent="0.3">
      <c r="A41" s="14" t="s">
        <v>108</v>
      </c>
      <c r="B41" s="14" t="s">
        <v>153</v>
      </c>
      <c r="C41" s="14" t="s">
        <v>154</v>
      </c>
      <c r="D41" s="14" t="s">
        <v>155</v>
      </c>
      <c r="E41" s="14" t="s">
        <v>156</v>
      </c>
      <c r="F41" s="14" t="s">
        <v>157</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ht="43.2" x14ac:dyDescent="0.3">
      <c r="A42" s="25" t="s">
        <v>158</v>
      </c>
      <c r="B42" s="25" t="s">
        <v>159</v>
      </c>
      <c r="C42" s="25" t="s">
        <v>160</v>
      </c>
      <c r="D42" s="25" t="s">
        <v>161</v>
      </c>
      <c r="E42" s="25" t="s">
        <v>162</v>
      </c>
      <c r="F42" s="25" t="s">
        <v>163</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ht="16.05" customHeight="1" x14ac:dyDescent="0.3">
      <c r="A43" s="55" t="s">
        <v>164</v>
      </c>
      <c r="B43" s="55"/>
      <c r="C43" s="55"/>
      <c r="D43" s="55"/>
      <c r="E43" s="55"/>
      <c r="F43" s="55"/>
      <c r="G43" s="55"/>
      <c r="H43" s="55"/>
      <c r="I43" s="55"/>
      <c r="J43" s="55"/>
      <c r="K43" s="55"/>
      <c r="L43" s="55"/>
      <c r="M43" s="55"/>
      <c r="N43" s="55"/>
      <c r="O43" s="55"/>
      <c r="P43" s="55"/>
      <c r="Q43" s="55"/>
      <c r="R43" s="55"/>
      <c r="S43" s="55"/>
      <c r="T43" s="55"/>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ht="115.2" x14ac:dyDescent="0.3">
      <c r="A44" s="14" t="s">
        <v>165</v>
      </c>
      <c r="B44" s="14" t="s">
        <v>166</v>
      </c>
      <c r="C44" s="14" t="s">
        <v>167</v>
      </c>
      <c r="D44" s="14" t="s">
        <v>168</v>
      </c>
      <c r="E44" s="14" t="s">
        <v>169</v>
      </c>
      <c r="F44" s="14" t="s">
        <v>170</v>
      </c>
      <c r="G44" s="14" t="s">
        <v>171</v>
      </c>
      <c r="H44" s="14" t="s">
        <v>172</v>
      </c>
      <c r="I44" s="14" t="s">
        <v>173</v>
      </c>
      <c r="J44" s="14" t="s">
        <v>47</v>
      </c>
      <c r="K44" s="14" t="s">
        <v>174</v>
      </c>
      <c r="L44" s="14" t="s">
        <v>175</v>
      </c>
      <c r="M44" s="14" t="s">
        <v>176</v>
      </c>
      <c r="N44" s="14" t="s">
        <v>177</v>
      </c>
      <c r="O44" s="14" t="s">
        <v>178</v>
      </c>
      <c r="P44" s="14" t="s">
        <v>54</v>
      </c>
      <c r="Q44" s="14" t="s">
        <v>179</v>
      </c>
      <c r="R44" s="14" t="s">
        <v>180</v>
      </c>
      <c r="S44" s="14" t="s">
        <v>181</v>
      </c>
      <c r="T44" s="14" t="s">
        <v>182</v>
      </c>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47" ht="86.4" x14ac:dyDescent="0.3">
      <c r="A45" s="6" t="s">
        <v>183</v>
      </c>
      <c r="B45" s="6" t="s">
        <v>184</v>
      </c>
      <c r="C45" s="6" t="s">
        <v>185</v>
      </c>
      <c r="D45" s="6" t="s">
        <v>186</v>
      </c>
      <c r="E45" s="6" t="s">
        <v>187</v>
      </c>
      <c r="F45" s="6" t="s">
        <v>188</v>
      </c>
      <c r="G45" s="6" t="s">
        <v>189</v>
      </c>
      <c r="H45" s="6" t="s">
        <v>12</v>
      </c>
      <c r="I45" s="6" t="s">
        <v>190</v>
      </c>
      <c r="J45" s="6" t="s">
        <v>191</v>
      </c>
      <c r="K45" s="6" t="s">
        <v>192</v>
      </c>
      <c r="L45" s="6" t="s">
        <v>193</v>
      </c>
      <c r="M45" s="6" t="s">
        <v>194</v>
      </c>
      <c r="N45" s="6" t="s">
        <v>195</v>
      </c>
      <c r="O45" s="6" t="s">
        <v>196</v>
      </c>
      <c r="P45" s="6" t="s">
        <v>197</v>
      </c>
      <c r="Q45" s="6" t="s">
        <v>198</v>
      </c>
      <c r="R45" s="6" t="s">
        <v>199</v>
      </c>
      <c r="S45" s="6" t="s">
        <v>200</v>
      </c>
      <c r="T45" s="6" t="s">
        <v>201</v>
      </c>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row>
    <row r="46" spans="1:47" ht="16.05" customHeight="1" x14ac:dyDescent="0.3">
      <c r="A46" s="52" t="s">
        <v>202</v>
      </c>
      <c r="B46" s="53"/>
      <c r="C46" s="53"/>
      <c r="D46" s="53"/>
      <c r="E46" s="53"/>
      <c r="F46" s="53"/>
      <c r="G46" s="53"/>
      <c r="H46" s="53"/>
      <c r="I46" s="53"/>
      <c r="J46" s="53"/>
      <c r="K46" s="53"/>
      <c r="L46" s="53"/>
      <c r="M46" s="53"/>
      <c r="N46" s="53"/>
      <c r="O46" s="53"/>
      <c r="P46" s="53"/>
      <c r="Q46" s="53"/>
      <c r="R46" s="53"/>
      <c r="S46" s="53"/>
      <c r="T46" s="54"/>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ht="115.2" x14ac:dyDescent="0.3">
      <c r="A47" s="14" t="s">
        <v>203</v>
      </c>
      <c r="B47" s="14" t="s">
        <v>204</v>
      </c>
      <c r="C47" s="14" t="s">
        <v>205</v>
      </c>
      <c r="D47" s="14" t="s">
        <v>206</v>
      </c>
      <c r="E47" s="14" t="s">
        <v>207</v>
      </c>
      <c r="F47" s="14" t="s">
        <v>208</v>
      </c>
      <c r="G47" s="14" t="s">
        <v>209</v>
      </c>
      <c r="H47" s="14" t="s">
        <v>210</v>
      </c>
      <c r="I47" s="14" t="s">
        <v>211</v>
      </c>
      <c r="J47" s="14" t="s">
        <v>212</v>
      </c>
      <c r="K47" s="14" t="s">
        <v>213</v>
      </c>
      <c r="L47" s="14" t="s">
        <v>214</v>
      </c>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47" ht="43.2" x14ac:dyDescent="0.3">
      <c r="A48" s="15" t="s">
        <v>215</v>
      </c>
      <c r="B48" s="15" t="s">
        <v>215</v>
      </c>
      <c r="C48" s="6" t="s">
        <v>216</v>
      </c>
      <c r="D48" s="6" t="s">
        <v>217</v>
      </c>
      <c r="E48" s="6" t="s">
        <v>218</v>
      </c>
      <c r="F48" s="6" t="s">
        <v>217</v>
      </c>
      <c r="G48" s="6" t="s">
        <v>219</v>
      </c>
      <c r="H48" s="6" t="s">
        <v>220</v>
      </c>
      <c r="I48" s="6" t="s">
        <v>219</v>
      </c>
      <c r="J48" s="6" t="s">
        <v>220</v>
      </c>
      <c r="K48" s="6" t="s">
        <v>221</v>
      </c>
      <c r="L48" s="6" t="s">
        <v>222</v>
      </c>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79" ht="16.05" customHeight="1" x14ac:dyDescent="0.3">
      <c r="A49" s="16"/>
      <c r="B49" s="6"/>
      <c r="C49" s="6"/>
      <c r="D49" s="6"/>
      <c r="E49" s="6"/>
      <c r="F49" s="6"/>
      <c r="G49" s="6"/>
      <c r="H49" s="6"/>
      <c r="I49" s="6"/>
      <c r="J49" s="6"/>
      <c r="K49" s="6"/>
      <c r="L49" s="6"/>
      <c r="M49" s="13"/>
      <c r="N49" s="13"/>
      <c r="O49" s="13"/>
      <c r="P49" s="13"/>
      <c r="Q49" s="13"/>
      <c r="R49" s="13"/>
    </row>
    <row r="50" spans="1:79" ht="16.95" customHeight="1" x14ac:dyDescent="0.3">
      <c r="A50" s="55" t="s">
        <v>223</v>
      </c>
      <c r="B50" s="55"/>
      <c r="C50" s="55"/>
      <c r="D50" s="55"/>
      <c r="E50" s="55"/>
      <c r="F50" s="55"/>
      <c r="G50" s="55"/>
      <c r="H50" s="55"/>
      <c r="I50" s="55"/>
      <c r="J50" s="55"/>
      <c r="K50" s="55"/>
      <c r="L50" s="55"/>
      <c r="M50" s="55"/>
      <c r="N50" s="13"/>
      <c r="O50" s="13"/>
      <c r="P50" s="13"/>
      <c r="Q50" s="13"/>
      <c r="R50" s="13"/>
      <c r="S50" s="13"/>
    </row>
    <row r="51" spans="1:79" x14ac:dyDescent="0.3">
      <c r="A51" s="14" t="s">
        <v>224</v>
      </c>
      <c r="B51" s="6"/>
      <c r="C51" s="6"/>
      <c r="D51" s="6"/>
      <c r="E51" s="6"/>
      <c r="F51" s="6"/>
      <c r="G51" s="6"/>
      <c r="H51" s="6"/>
      <c r="I51" s="6"/>
      <c r="J51" s="6"/>
      <c r="K51" s="6"/>
      <c r="L51" s="6"/>
      <c r="M51" s="6"/>
      <c r="N51" s="13"/>
      <c r="O51" s="13"/>
      <c r="P51" s="13"/>
      <c r="Q51" s="13"/>
      <c r="R51" s="13"/>
      <c r="S51" s="13"/>
      <c r="T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1:79" x14ac:dyDescent="0.3">
      <c r="A52" s="6"/>
      <c r="B52" s="6"/>
      <c r="C52" s="6"/>
      <c r="D52" s="6"/>
      <c r="E52" s="6"/>
      <c r="F52" s="6"/>
      <c r="G52" s="6"/>
      <c r="H52" s="6"/>
      <c r="I52" s="6"/>
      <c r="J52" s="6"/>
      <c r="K52" s="6"/>
      <c r="L52" s="6"/>
      <c r="M52" s="6"/>
      <c r="N52" s="13"/>
      <c r="O52" s="13"/>
      <c r="P52" s="13"/>
      <c r="Q52" s="13"/>
      <c r="R52" s="13"/>
      <c r="S52" s="13"/>
      <c r="T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row>
    <row r="53" spans="1:79" x14ac:dyDescent="0.3">
      <c r="A53" s="51" t="s">
        <v>282</v>
      </c>
      <c r="B53" s="51"/>
      <c r="C53" s="51"/>
      <c r="D53" s="51"/>
      <c r="E53" s="51"/>
      <c r="F53" s="51"/>
      <c r="G53" s="51"/>
      <c r="H53" s="51"/>
      <c r="I53" s="51"/>
      <c r="J53" s="51"/>
      <c r="K53" s="51"/>
      <c r="L53" s="51"/>
      <c r="M53" s="51"/>
      <c r="N53" s="13"/>
      <c r="O53" s="13"/>
      <c r="P53" s="13"/>
      <c r="Q53" s="13"/>
      <c r="R53" s="13"/>
      <c r="S53" s="13"/>
      <c r="T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row>
    <row r="54" spans="1:79" ht="28.8" x14ac:dyDescent="0.3">
      <c r="A54" s="14" t="s">
        <v>282</v>
      </c>
      <c r="B54" s="6" t="s">
        <v>282</v>
      </c>
      <c r="C54" s="6"/>
      <c r="D54" s="6"/>
      <c r="E54" s="6" t="s">
        <v>232</v>
      </c>
      <c r="F54" s="6" t="s">
        <v>283</v>
      </c>
      <c r="G54" s="6"/>
      <c r="H54" s="6"/>
      <c r="I54" s="6" t="s">
        <v>232</v>
      </c>
      <c r="J54" s="6" t="s">
        <v>7</v>
      </c>
      <c r="K54" s="6"/>
      <c r="L54" s="6"/>
      <c r="M54" s="6" t="s">
        <v>232</v>
      </c>
      <c r="AQ54" s="13"/>
      <c r="AS54" s="13"/>
      <c r="AV54" s="13"/>
      <c r="AW54" s="13"/>
      <c r="AX54" s="13"/>
      <c r="AY54" s="13"/>
      <c r="AZ54" s="13"/>
      <c r="BA54" s="13"/>
      <c r="BB54" s="13"/>
      <c r="BC54" s="13"/>
      <c r="BD54" s="13"/>
      <c r="BE54" s="13"/>
      <c r="BF54" s="13"/>
    </row>
    <row r="55" spans="1:79" x14ac:dyDescent="0.3">
      <c r="A55" s="14" t="s">
        <v>142</v>
      </c>
      <c r="B55" s="6" t="s">
        <v>233</v>
      </c>
      <c r="C55" s="6" t="s">
        <v>234</v>
      </c>
      <c r="D55" s="6" t="s">
        <v>235</v>
      </c>
      <c r="E55" s="6"/>
      <c r="F55" s="6" t="s">
        <v>233</v>
      </c>
      <c r="G55" s="6" t="s">
        <v>234</v>
      </c>
      <c r="H55" s="6" t="s">
        <v>235</v>
      </c>
      <c r="I55" s="6"/>
      <c r="J55" s="6" t="s">
        <v>233</v>
      </c>
      <c r="K55" s="6" t="s">
        <v>234</v>
      </c>
      <c r="L55" s="6" t="s">
        <v>235</v>
      </c>
      <c r="M55" s="6"/>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row>
    <row r="56" spans="1:79" x14ac:dyDescent="0.3">
      <c r="A56" s="14"/>
      <c r="B56" s="6"/>
      <c r="C56" s="6"/>
      <c r="D56" s="6"/>
      <c r="E56" s="6"/>
      <c r="F56" s="6"/>
      <c r="G56" s="6"/>
      <c r="H56" s="6"/>
      <c r="I56" s="6"/>
      <c r="J56" s="6"/>
      <c r="K56" s="6"/>
      <c r="L56" s="6"/>
      <c r="M56" s="6"/>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7" spans="1:79" x14ac:dyDescent="0.3">
      <c r="A57" s="56" t="s">
        <v>242</v>
      </c>
      <c r="B57" s="57"/>
      <c r="C57" s="57"/>
      <c r="D57" s="57"/>
      <c r="E57" s="57"/>
      <c r="F57" s="57"/>
      <c r="G57" s="57"/>
      <c r="H57" s="57"/>
      <c r="I57" s="57"/>
      <c r="J57" s="57"/>
      <c r="K57" s="57"/>
      <c r="L57" s="57"/>
      <c r="M57" s="57"/>
      <c r="N57" s="57"/>
      <c r="O57" s="57"/>
      <c r="P57" s="57"/>
      <c r="Q57" s="57"/>
      <c r="R57" s="57"/>
      <c r="S57" s="57"/>
      <c r="T57" s="57"/>
      <c r="U57" s="57"/>
      <c r="V57" s="57"/>
      <c r="W57" s="58"/>
    </row>
    <row r="58" spans="1:79" x14ac:dyDescent="0.3">
      <c r="A58" s="14" t="s">
        <v>243</v>
      </c>
      <c r="B58" s="14"/>
      <c r="C58" s="14"/>
      <c r="D58" s="14"/>
      <c r="E58" s="14"/>
      <c r="F58" s="14"/>
      <c r="G58" s="14"/>
      <c r="H58" s="14"/>
      <c r="I58" s="14"/>
      <c r="J58" s="14"/>
      <c r="K58" s="14"/>
      <c r="L58" s="14"/>
      <c r="M58" s="14"/>
      <c r="N58" s="6"/>
      <c r="O58" s="6"/>
      <c r="P58" s="4"/>
      <c r="Q58" s="6"/>
      <c r="R58" s="6"/>
      <c r="S58" s="4"/>
      <c r="T58" s="4"/>
      <c r="U58" s="4"/>
      <c r="V58" s="4"/>
      <c r="W58" s="4"/>
      <c r="BA58" s="13"/>
      <c r="BC58" s="13"/>
      <c r="BF58" s="13"/>
      <c r="BG58" s="13"/>
      <c r="BH58" s="13"/>
      <c r="BI58" s="13"/>
      <c r="BJ58" s="13"/>
      <c r="BK58" s="13"/>
      <c r="BL58" s="13"/>
      <c r="BM58" s="13"/>
      <c r="BN58" s="13"/>
      <c r="BO58" s="13"/>
      <c r="BP58" s="13"/>
    </row>
    <row r="59" spans="1:79" ht="72" x14ac:dyDescent="0.3">
      <c r="A59" s="14" t="s">
        <v>142</v>
      </c>
      <c r="B59" s="6" t="s">
        <v>244</v>
      </c>
      <c r="C59" s="6" t="s">
        <v>227</v>
      </c>
      <c r="D59" s="6"/>
      <c r="E59" s="6"/>
      <c r="F59" s="6" t="s">
        <v>228</v>
      </c>
      <c r="G59" s="6" t="s">
        <v>245</v>
      </c>
      <c r="H59" s="6"/>
      <c r="I59" s="6"/>
      <c r="J59" s="6" t="s">
        <v>228</v>
      </c>
      <c r="K59" s="6" t="s">
        <v>246</v>
      </c>
      <c r="L59" s="6"/>
      <c r="M59" s="6"/>
      <c r="N59" s="6" t="s">
        <v>228</v>
      </c>
      <c r="O59" s="6" t="s">
        <v>231</v>
      </c>
      <c r="P59" s="6"/>
      <c r="Q59" s="6"/>
      <c r="R59" s="6" t="s">
        <v>228</v>
      </c>
      <c r="S59" s="14" t="s">
        <v>7</v>
      </c>
      <c r="T59" s="14"/>
      <c r="U59" s="14"/>
      <c r="V59" s="14" t="s">
        <v>232</v>
      </c>
      <c r="W59" s="14"/>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row>
    <row r="60" spans="1:79" ht="28.8" x14ac:dyDescent="0.3">
      <c r="A60" s="6"/>
      <c r="B60" s="6"/>
      <c r="C60" s="6" t="s">
        <v>233</v>
      </c>
      <c r="D60" s="6" t="s">
        <v>234</v>
      </c>
      <c r="E60" s="6" t="s">
        <v>235</v>
      </c>
      <c r="F60" s="6"/>
      <c r="G60" s="6" t="s">
        <v>233</v>
      </c>
      <c r="H60" s="6" t="s">
        <v>234</v>
      </c>
      <c r="I60" s="6" t="s">
        <v>235</v>
      </c>
      <c r="J60" s="6"/>
      <c r="K60" s="6" t="s">
        <v>233</v>
      </c>
      <c r="L60" s="6" t="s">
        <v>234</v>
      </c>
      <c r="M60" s="6" t="s">
        <v>235</v>
      </c>
      <c r="N60" s="6"/>
      <c r="O60" s="6" t="s">
        <v>233</v>
      </c>
      <c r="P60" s="6" t="s">
        <v>234</v>
      </c>
      <c r="Q60" s="6" t="s">
        <v>235</v>
      </c>
      <c r="R60" s="6"/>
      <c r="S60" s="6" t="s">
        <v>233</v>
      </c>
      <c r="T60" s="6" t="s">
        <v>234</v>
      </c>
      <c r="U60" s="6" t="s">
        <v>235</v>
      </c>
      <c r="V60" s="6"/>
      <c r="W60" s="14" t="s">
        <v>247</v>
      </c>
    </row>
    <row r="61" spans="1:79" x14ac:dyDescent="0.3">
      <c r="A61" s="6"/>
      <c r="B61" s="6"/>
      <c r="C61" s="6"/>
      <c r="D61" s="6"/>
      <c r="E61" s="6"/>
      <c r="F61" s="6"/>
      <c r="G61" s="6"/>
      <c r="H61" s="6"/>
      <c r="I61" s="6"/>
      <c r="J61" s="6"/>
      <c r="K61" s="6"/>
      <c r="L61" s="6"/>
      <c r="M61" s="6"/>
      <c r="N61" s="6"/>
      <c r="O61" s="6"/>
      <c r="P61" s="6"/>
      <c r="Q61" s="6"/>
      <c r="R61" s="6"/>
      <c r="S61" s="17"/>
      <c r="T61" s="4"/>
      <c r="U61" s="17"/>
      <c r="V61" s="4"/>
      <c r="W61" s="17"/>
    </row>
    <row r="62" spans="1:79" x14ac:dyDescent="0.3">
      <c r="A62" s="14" t="s">
        <v>248</v>
      </c>
      <c r="B62" s="6"/>
      <c r="C62" s="6"/>
      <c r="D62" s="6"/>
      <c r="E62" s="6"/>
      <c r="F62" s="6"/>
      <c r="G62" s="4"/>
      <c r="H62" s="4"/>
      <c r="I62" s="4"/>
      <c r="J62" s="6"/>
      <c r="K62" s="6"/>
      <c r="L62" s="4"/>
      <c r="M62" s="6"/>
      <c r="N62" s="4"/>
      <c r="O62" s="4"/>
      <c r="P62" s="4"/>
      <c r="Q62" s="4"/>
      <c r="R62" s="4"/>
      <c r="S62" s="4"/>
      <c r="T62" s="4"/>
      <c r="U62" s="4"/>
      <c r="V62" s="4"/>
      <c r="W62" s="4"/>
    </row>
    <row r="63" spans="1:79" ht="72" x14ac:dyDescent="0.3">
      <c r="A63" s="6" t="s">
        <v>249</v>
      </c>
      <c r="B63" s="6"/>
      <c r="C63" s="6"/>
      <c r="D63" s="6" t="s">
        <v>228</v>
      </c>
      <c r="E63" s="6" t="s">
        <v>250</v>
      </c>
      <c r="F63" s="6"/>
      <c r="G63" s="6"/>
      <c r="H63" s="6" t="s">
        <v>228</v>
      </c>
      <c r="I63" s="6" t="s">
        <v>251</v>
      </c>
      <c r="J63" s="6"/>
      <c r="K63" s="6"/>
      <c r="L63" s="6" t="s">
        <v>228</v>
      </c>
      <c r="M63" s="14" t="s">
        <v>7</v>
      </c>
      <c r="N63" s="14"/>
      <c r="O63" s="14"/>
      <c r="P63" s="14" t="s">
        <v>232</v>
      </c>
      <c r="Q63" s="14"/>
      <c r="R63" s="4"/>
      <c r="S63" s="4"/>
      <c r="T63" s="4"/>
      <c r="U63" s="4"/>
      <c r="V63" s="4"/>
      <c r="W63" s="4"/>
    </row>
    <row r="64" spans="1:79" ht="28.8" x14ac:dyDescent="0.3">
      <c r="A64" s="6" t="s">
        <v>233</v>
      </c>
      <c r="B64" s="6" t="s">
        <v>234</v>
      </c>
      <c r="C64" s="6" t="s">
        <v>235</v>
      </c>
      <c r="D64" s="6"/>
      <c r="E64" s="6" t="s">
        <v>233</v>
      </c>
      <c r="F64" s="6" t="s">
        <v>234</v>
      </c>
      <c r="G64" s="6" t="s">
        <v>235</v>
      </c>
      <c r="H64" s="6"/>
      <c r="I64" s="6" t="s">
        <v>233</v>
      </c>
      <c r="J64" s="6" t="s">
        <v>234</v>
      </c>
      <c r="K64" s="6" t="s">
        <v>235</v>
      </c>
      <c r="L64" s="6"/>
      <c r="M64" s="6" t="s">
        <v>233</v>
      </c>
      <c r="N64" s="6" t="s">
        <v>234</v>
      </c>
      <c r="O64" s="6" t="s">
        <v>235</v>
      </c>
      <c r="P64" s="6"/>
      <c r="Q64" s="14" t="s">
        <v>252</v>
      </c>
      <c r="R64" s="4"/>
      <c r="S64" s="4"/>
      <c r="T64" s="4"/>
      <c r="U64" s="4"/>
      <c r="V64" s="4"/>
      <c r="W64" s="4"/>
    </row>
    <row r="65" spans="1:79" x14ac:dyDescent="0.3">
      <c r="A65" s="6"/>
      <c r="B65" s="6"/>
      <c r="C65" s="6"/>
      <c r="D65" s="6"/>
      <c r="E65" s="6"/>
      <c r="F65" s="6"/>
      <c r="G65" s="6"/>
      <c r="H65" s="6"/>
      <c r="I65" s="6"/>
      <c r="J65" s="6"/>
      <c r="K65" s="6"/>
      <c r="L65" s="6"/>
      <c r="M65" s="17"/>
      <c r="N65" s="4"/>
      <c r="O65" s="4"/>
      <c r="P65" s="4"/>
      <c r="Q65" s="4"/>
      <c r="R65" s="4"/>
      <c r="S65" s="4"/>
      <c r="T65" s="4"/>
      <c r="U65" s="4"/>
      <c r="V65" s="4"/>
      <c r="W65" s="4"/>
    </row>
    <row r="66" spans="1:79" x14ac:dyDescent="0.3">
      <c r="A66" s="14" t="s">
        <v>253</v>
      </c>
      <c r="B66" s="6"/>
      <c r="C66" s="6"/>
      <c r="D66" s="4"/>
      <c r="E66" s="4"/>
      <c r="F66" s="4"/>
      <c r="G66" s="4"/>
      <c r="H66" s="4"/>
      <c r="I66" s="4"/>
      <c r="J66" s="4"/>
      <c r="K66" s="4"/>
      <c r="L66" s="4"/>
      <c r="M66" s="6"/>
      <c r="N66" s="4"/>
      <c r="O66" s="4"/>
      <c r="P66" s="4"/>
      <c r="Q66" s="4"/>
      <c r="R66" s="4"/>
      <c r="S66" s="4"/>
      <c r="T66" s="4"/>
      <c r="U66" s="4"/>
      <c r="V66" s="4"/>
      <c r="W66" s="4"/>
    </row>
    <row r="67" spans="1:79" ht="72" x14ac:dyDescent="0.3">
      <c r="A67" s="6" t="s">
        <v>254</v>
      </c>
      <c r="B67" s="6"/>
      <c r="C67" s="6"/>
      <c r="D67" s="6" t="s">
        <v>228</v>
      </c>
      <c r="E67" s="6" t="s">
        <v>255</v>
      </c>
      <c r="F67" s="6"/>
      <c r="G67" s="6"/>
      <c r="H67" s="6" t="s">
        <v>228</v>
      </c>
      <c r="I67" s="14" t="s">
        <v>7</v>
      </c>
      <c r="J67" s="14"/>
      <c r="K67" s="14"/>
      <c r="L67" s="14" t="s">
        <v>232</v>
      </c>
      <c r="M67" s="14"/>
      <c r="N67" s="4"/>
      <c r="O67" s="4"/>
      <c r="P67" s="4"/>
      <c r="Q67" s="4"/>
      <c r="R67" s="4"/>
      <c r="S67" s="4"/>
      <c r="T67" s="4"/>
      <c r="U67" s="4"/>
      <c r="V67" s="4"/>
      <c r="W67" s="4"/>
    </row>
    <row r="68" spans="1:79" ht="28.8" x14ac:dyDescent="0.3">
      <c r="A68" s="6" t="s">
        <v>233</v>
      </c>
      <c r="B68" s="6" t="s">
        <v>234</v>
      </c>
      <c r="C68" s="6" t="s">
        <v>235</v>
      </c>
      <c r="D68" s="6"/>
      <c r="E68" s="6" t="s">
        <v>233</v>
      </c>
      <c r="F68" s="6" t="s">
        <v>234</v>
      </c>
      <c r="G68" s="6" t="s">
        <v>235</v>
      </c>
      <c r="H68" s="6"/>
      <c r="I68" s="6" t="s">
        <v>233</v>
      </c>
      <c r="J68" s="6" t="s">
        <v>234</v>
      </c>
      <c r="K68" s="6" t="s">
        <v>235</v>
      </c>
      <c r="L68" s="6"/>
      <c r="M68" s="14" t="s">
        <v>256</v>
      </c>
      <c r="N68" s="4"/>
      <c r="O68" s="4"/>
      <c r="P68" s="4"/>
      <c r="Q68" s="4"/>
      <c r="R68" s="4"/>
      <c r="S68" s="4"/>
      <c r="T68" s="4"/>
      <c r="U68" s="4"/>
      <c r="V68" s="4"/>
      <c r="W68" s="4"/>
    </row>
    <row r="69" spans="1:79" x14ac:dyDescent="0.3">
      <c r="A69" s="6"/>
      <c r="B69" s="6"/>
      <c r="C69" s="6"/>
      <c r="D69" s="6"/>
      <c r="E69" s="6"/>
      <c r="F69" s="6"/>
      <c r="G69" s="6"/>
      <c r="H69" s="6"/>
      <c r="I69" s="17"/>
      <c r="J69" s="4"/>
      <c r="K69" s="4"/>
      <c r="L69" s="4"/>
      <c r="M69" s="6"/>
      <c r="N69" s="4"/>
      <c r="O69" s="4"/>
      <c r="P69" s="4"/>
      <c r="Q69" s="4"/>
      <c r="R69" s="4"/>
      <c r="S69" s="4"/>
      <c r="T69" s="4"/>
      <c r="U69" s="4"/>
      <c r="V69" s="4"/>
      <c r="W69" s="4"/>
    </row>
    <row r="70" spans="1:79" x14ac:dyDescent="0.3">
      <c r="A70" s="14" t="s">
        <v>257</v>
      </c>
      <c r="B70" s="6"/>
      <c r="C70" s="6"/>
      <c r="D70" s="4"/>
      <c r="E70" s="4"/>
      <c r="F70" s="4"/>
      <c r="G70" s="4"/>
      <c r="H70" s="4"/>
      <c r="I70" s="6"/>
      <c r="J70" s="4"/>
      <c r="K70" s="4"/>
      <c r="L70" s="4"/>
      <c r="M70" s="6"/>
      <c r="N70" s="4"/>
      <c r="O70" s="4"/>
      <c r="P70" s="4"/>
      <c r="Q70" s="4"/>
      <c r="R70" s="4"/>
      <c r="S70" s="4"/>
      <c r="T70" s="4"/>
      <c r="U70" s="4"/>
      <c r="V70" s="4"/>
      <c r="W70" s="4"/>
    </row>
    <row r="71" spans="1:79" ht="72" x14ac:dyDescent="0.3">
      <c r="A71" s="14" t="s">
        <v>258</v>
      </c>
      <c r="B71" s="6" t="s">
        <v>259</v>
      </c>
      <c r="C71" s="6"/>
      <c r="D71" s="6" t="s">
        <v>228</v>
      </c>
      <c r="E71" s="6" t="s">
        <v>260</v>
      </c>
      <c r="F71" s="6"/>
      <c r="G71" s="6"/>
      <c r="H71" s="6" t="s">
        <v>228</v>
      </c>
      <c r="I71" s="6" t="s">
        <v>261</v>
      </c>
      <c r="J71" s="6"/>
      <c r="K71" s="6"/>
      <c r="L71" s="6" t="s">
        <v>228</v>
      </c>
      <c r="M71" s="14" t="s">
        <v>7</v>
      </c>
      <c r="N71" s="14"/>
      <c r="O71" s="14"/>
      <c r="P71" s="14" t="s">
        <v>232</v>
      </c>
      <c r="Q71" s="14"/>
      <c r="R71" s="4"/>
      <c r="S71" s="4"/>
      <c r="T71" s="4"/>
      <c r="U71" s="4"/>
      <c r="V71" s="4"/>
      <c r="W71" s="4"/>
    </row>
    <row r="72" spans="1:79" ht="28.8" x14ac:dyDescent="0.3">
      <c r="A72" s="6" t="s">
        <v>233</v>
      </c>
      <c r="B72" s="6" t="s">
        <v>234</v>
      </c>
      <c r="C72" s="6" t="s">
        <v>235</v>
      </c>
      <c r="D72" s="6"/>
      <c r="E72" s="6" t="s">
        <v>233</v>
      </c>
      <c r="F72" s="6" t="s">
        <v>234</v>
      </c>
      <c r="G72" s="6" t="s">
        <v>235</v>
      </c>
      <c r="H72" s="6"/>
      <c r="I72" s="6" t="s">
        <v>235</v>
      </c>
      <c r="J72" s="6" t="s">
        <v>233</v>
      </c>
      <c r="K72" s="6" t="s">
        <v>234</v>
      </c>
      <c r="L72" s="6"/>
      <c r="M72" s="6" t="s">
        <v>233</v>
      </c>
      <c r="N72" s="6" t="s">
        <v>234</v>
      </c>
      <c r="O72" s="6" t="s">
        <v>235</v>
      </c>
      <c r="P72" s="6"/>
      <c r="Q72" s="14" t="s">
        <v>262</v>
      </c>
      <c r="R72" s="4"/>
      <c r="S72" s="4"/>
      <c r="T72" s="4"/>
      <c r="U72" s="4"/>
      <c r="V72" s="4"/>
      <c r="W72" s="4"/>
    </row>
    <row r="73" spans="1:79" x14ac:dyDescent="0.3">
      <c r="A73" s="6"/>
      <c r="B73" s="6"/>
      <c r="C73" s="6"/>
      <c r="D73" s="6"/>
      <c r="E73" s="6"/>
      <c r="F73" s="6"/>
      <c r="G73" s="6"/>
      <c r="H73" s="6"/>
      <c r="I73" s="6"/>
      <c r="J73" s="6"/>
      <c r="K73" s="6"/>
      <c r="L73" s="6"/>
      <c r="M73" s="17"/>
      <c r="N73" s="4"/>
      <c r="O73" s="4"/>
      <c r="P73" s="4"/>
      <c r="Q73" s="4"/>
      <c r="R73" s="4"/>
      <c r="S73" s="4"/>
      <c r="T73" s="4"/>
      <c r="U73" s="4"/>
      <c r="V73" s="4"/>
      <c r="W73" s="4"/>
    </row>
    <row r="74" spans="1:79" x14ac:dyDescent="0.3">
      <c r="A74" s="56" t="s">
        <v>263</v>
      </c>
      <c r="B74" s="57"/>
      <c r="C74" s="57"/>
      <c r="D74" s="57"/>
      <c r="E74" s="57"/>
      <c r="F74" s="57"/>
      <c r="G74" s="57"/>
      <c r="H74" s="57"/>
      <c r="I74" s="57"/>
      <c r="J74" s="57"/>
      <c r="K74" s="57"/>
      <c r="L74" s="57"/>
      <c r="M74" s="57"/>
      <c r="N74" s="57"/>
      <c r="O74" s="57"/>
      <c r="P74" s="57"/>
      <c r="Q74" s="57"/>
      <c r="R74" s="57"/>
      <c r="S74" s="57"/>
      <c r="T74" s="57"/>
      <c r="U74" s="57"/>
      <c r="V74" s="57"/>
      <c r="W74" s="58"/>
    </row>
    <row r="75" spans="1:79" x14ac:dyDescent="0.3">
      <c r="A75" s="14" t="s">
        <v>243</v>
      </c>
      <c r="B75" s="6"/>
      <c r="C75" s="14"/>
      <c r="D75" s="14"/>
      <c r="E75" s="14"/>
      <c r="F75" s="14"/>
      <c r="G75" s="14"/>
      <c r="H75" s="14"/>
      <c r="I75" s="14"/>
      <c r="J75" s="14"/>
      <c r="K75" s="14"/>
      <c r="L75" s="14"/>
      <c r="M75" s="14"/>
      <c r="N75" s="6"/>
      <c r="O75" s="6"/>
      <c r="P75" s="4"/>
      <c r="Q75" s="6"/>
      <c r="R75" s="6"/>
      <c r="S75" s="4"/>
      <c r="T75" s="4"/>
      <c r="U75" s="4"/>
      <c r="V75" s="4"/>
      <c r="W75" s="4"/>
      <c r="BA75" s="13"/>
      <c r="BC75" s="13"/>
      <c r="BF75" s="13"/>
      <c r="BG75" s="13"/>
      <c r="BH75" s="13"/>
      <c r="BI75" s="13"/>
      <c r="BJ75" s="13"/>
      <c r="BK75" s="13"/>
      <c r="BL75" s="13"/>
      <c r="BM75" s="13"/>
      <c r="BN75" s="13"/>
      <c r="BO75" s="13"/>
      <c r="BP75" s="13"/>
    </row>
    <row r="76" spans="1:79" ht="72" x14ac:dyDescent="0.3">
      <c r="A76" s="14" t="s">
        <v>142</v>
      </c>
      <c r="B76" s="6" t="s">
        <v>244</v>
      </c>
      <c r="C76" s="6" t="s">
        <v>227</v>
      </c>
      <c r="D76" s="6"/>
      <c r="E76" s="6"/>
      <c r="F76" s="6" t="s">
        <v>228</v>
      </c>
      <c r="G76" s="6" t="s">
        <v>245</v>
      </c>
      <c r="H76" s="6"/>
      <c r="I76" s="6"/>
      <c r="J76" s="6" t="s">
        <v>228</v>
      </c>
      <c r="K76" s="6" t="s">
        <v>246</v>
      </c>
      <c r="L76" s="6"/>
      <c r="M76" s="6"/>
      <c r="N76" s="6" t="s">
        <v>228</v>
      </c>
      <c r="O76" s="6" t="s">
        <v>231</v>
      </c>
      <c r="P76" s="6"/>
      <c r="Q76" s="6"/>
      <c r="R76" s="6" t="s">
        <v>228</v>
      </c>
      <c r="S76" s="14" t="s">
        <v>7</v>
      </c>
      <c r="T76" s="14"/>
      <c r="U76" s="14"/>
      <c r="V76" s="14" t="s">
        <v>232</v>
      </c>
      <c r="W76" s="14"/>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row>
    <row r="77" spans="1:79" ht="28.8" x14ac:dyDescent="0.3">
      <c r="A77" s="6"/>
      <c r="B77" s="6"/>
      <c r="C77" s="6" t="s">
        <v>233</v>
      </c>
      <c r="D77" s="6" t="s">
        <v>234</v>
      </c>
      <c r="E77" s="6" t="s">
        <v>235</v>
      </c>
      <c r="F77" s="6"/>
      <c r="G77" s="6" t="s">
        <v>233</v>
      </c>
      <c r="H77" s="6" t="s">
        <v>234</v>
      </c>
      <c r="I77" s="6" t="s">
        <v>235</v>
      </c>
      <c r="J77" s="6"/>
      <c r="K77" s="6" t="s">
        <v>233</v>
      </c>
      <c r="L77" s="6" t="s">
        <v>234</v>
      </c>
      <c r="M77" s="6" t="s">
        <v>235</v>
      </c>
      <c r="N77" s="6"/>
      <c r="O77" s="6" t="s">
        <v>233</v>
      </c>
      <c r="P77" s="6" t="s">
        <v>234</v>
      </c>
      <c r="Q77" s="6" t="s">
        <v>235</v>
      </c>
      <c r="R77" s="6"/>
      <c r="S77" s="6" t="s">
        <v>233</v>
      </c>
      <c r="T77" s="6" t="s">
        <v>234</v>
      </c>
      <c r="U77" s="6" t="s">
        <v>235</v>
      </c>
      <c r="V77" s="6"/>
      <c r="W77" s="14" t="s">
        <v>247</v>
      </c>
    </row>
    <row r="78" spans="1:79" x14ac:dyDescent="0.3">
      <c r="A78" s="6"/>
      <c r="B78" s="6"/>
      <c r="C78" s="6"/>
      <c r="D78" s="6"/>
      <c r="E78" s="6"/>
      <c r="F78" s="6"/>
      <c r="G78" s="6"/>
      <c r="H78" s="6"/>
      <c r="I78" s="6"/>
      <c r="J78" s="6"/>
      <c r="K78" s="6"/>
      <c r="L78" s="6"/>
      <c r="M78" s="6"/>
      <c r="N78" s="6"/>
      <c r="O78" s="6"/>
      <c r="P78" s="6"/>
      <c r="Q78" s="6"/>
      <c r="R78" s="6"/>
      <c r="S78" s="17"/>
      <c r="T78" s="4"/>
      <c r="U78" s="17"/>
      <c r="V78" s="4"/>
      <c r="W78" s="17"/>
    </row>
    <row r="79" spans="1:79" x14ac:dyDescent="0.3">
      <c r="A79" s="14" t="s">
        <v>248</v>
      </c>
      <c r="B79" s="6"/>
      <c r="C79" s="6"/>
      <c r="D79" s="6"/>
      <c r="E79" s="6"/>
      <c r="F79" s="6"/>
      <c r="G79" s="4"/>
      <c r="H79" s="4"/>
      <c r="I79" s="4"/>
      <c r="J79" s="6"/>
      <c r="K79" s="6"/>
      <c r="L79" s="4"/>
      <c r="M79" s="6"/>
      <c r="N79" s="4"/>
      <c r="O79" s="4"/>
      <c r="P79" s="4"/>
      <c r="Q79" s="4"/>
      <c r="R79" s="4"/>
      <c r="S79" s="4"/>
      <c r="T79" s="4"/>
      <c r="U79" s="4"/>
      <c r="V79" s="4"/>
      <c r="W79" s="4"/>
    </row>
    <row r="80" spans="1:79" ht="72" x14ac:dyDescent="0.3">
      <c r="A80" s="6" t="s">
        <v>249</v>
      </c>
      <c r="B80" s="6"/>
      <c r="C80" s="6"/>
      <c r="D80" s="6" t="s">
        <v>228</v>
      </c>
      <c r="E80" s="6" t="s">
        <v>250</v>
      </c>
      <c r="F80" s="6"/>
      <c r="G80" s="6"/>
      <c r="H80" s="6" t="s">
        <v>228</v>
      </c>
      <c r="I80" s="6" t="s">
        <v>251</v>
      </c>
      <c r="J80" s="6"/>
      <c r="K80" s="6"/>
      <c r="L80" s="6" t="s">
        <v>228</v>
      </c>
      <c r="M80" s="14" t="s">
        <v>7</v>
      </c>
      <c r="N80" s="14"/>
      <c r="O80" s="14"/>
      <c r="P80" s="14" t="s">
        <v>232</v>
      </c>
      <c r="Q80" s="14"/>
      <c r="R80" s="4"/>
      <c r="S80" s="4"/>
      <c r="T80" s="4"/>
      <c r="U80" s="4"/>
      <c r="V80" s="4"/>
      <c r="W80" s="4"/>
    </row>
    <row r="81" spans="1:79" ht="28.8" x14ac:dyDescent="0.3">
      <c r="A81" s="6" t="s">
        <v>233</v>
      </c>
      <c r="B81" s="6" t="s">
        <v>234</v>
      </c>
      <c r="C81" s="6" t="s">
        <v>235</v>
      </c>
      <c r="D81" s="6"/>
      <c r="E81" s="6" t="s">
        <v>233</v>
      </c>
      <c r="F81" s="6" t="s">
        <v>234</v>
      </c>
      <c r="G81" s="6" t="s">
        <v>235</v>
      </c>
      <c r="H81" s="6"/>
      <c r="I81" s="6" t="s">
        <v>233</v>
      </c>
      <c r="J81" s="6" t="s">
        <v>234</v>
      </c>
      <c r="K81" s="6" t="s">
        <v>235</v>
      </c>
      <c r="L81" s="6"/>
      <c r="M81" s="6" t="s">
        <v>233</v>
      </c>
      <c r="N81" s="6" t="s">
        <v>234</v>
      </c>
      <c r="O81" s="6" t="s">
        <v>235</v>
      </c>
      <c r="P81" s="6"/>
      <c r="Q81" s="14" t="s">
        <v>252</v>
      </c>
      <c r="R81" s="4"/>
      <c r="S81" s="4"/>
      <c r="T81" s="4"/>
      <c r="U81" s="4"/>
      <c r="V81" s="4"/>
      <c r="W81" s="4"/>
    </row>
    <row r="82" spans="1:79" x14ac:dyDescent="0.3">
      <c r="A82" s="6"/>
      <c r="B82" s="6"/>
      <c r="C82" s="6"/>
      <c r="D82" s="6"/>
      <c r="E82" s="6"/>
      <c r="F82" s="6"/>
      <c r="G82" s="6"/>
      <c r="H82" s="6"/>
      <c r="I82" s="6"/>
      <c r="J82" s="6"/>
      <c r="K82" s="6"/>
      <c r="L82" s="6"/>
      <c r="M82" s="17"/>
      <c r="N82" s="4"/>
      <c r="O82" s="4"/>
      <c r="P82" s="4"/>
      <c r="Q82" s="4"/>
      <c r="R82" s="4"/>
      <c r="S82" s="4"/>
      <c r="T82" s="4"/>
      <c r="U82" s="4"/>
      <c r="V82" s="4"/>
      <c r="W82" s="4"/>
    </row>
    <row r="83" spans="1:79" x14ac:dyDescent="0.3">
      <c r="A83" s="14" t="s">
        <v>253</v>
      </c>
      <c r="B83" s="6"/>
      <c r="C83" s="6"/>
      <c r="D83" s="4"/>
      <c r="E83" s="4"/>
      <c r="F83" s="4"/>
      <c r="G83" s="4"/>
      <c r="H83" s="4"/>
      <c r="I83" s="4"/>
      <c r="J83" s="4"/>
      <c r="K83" s="4"/>
      <c r="L83" s="4"/>
      <c r="M83" s="6"/>
      <c r="N83" s="4"/>
      <c r="O83" s="4"/>
      <c r="P83" s="4"/>
      <c r="Q83" s="4"/>
      <c r="R83" s="4"/>
      <c r="S83" s="4"/>
      <c r="T83" s="4"/>
      <c r="U83" s="4"/>
      <c r="V83" s="4"/>
      <c r="W83" s="4"/>
    </row>
    <row r="84" spans="1:79" ht="72" x14ac:dyDescent="0.3">
      <c r="A84" s="6" t="s">
        <v>254</v>
      </c>
      <c r="B84" s="6"/>
      <c r="C84" s="6"/>
      <c r="D84" s="6" t="s">
        <v>228</v>
      </c>
      <c r="E84" s="6" t="s">
        <v>255</v>
      </c>
      <c r="F84" s="6"/>
      <c r="G84" s="6"/>
      <c r="H84" s="6" t="s">
        <v>228</v>
      </c>
      <c r="I84" s="14" t="s">
        <v>7</v>
      </c>
      <c r="J84" s="14"/>
      <c r="K84" s="14"/>
      <c r="L84" s="14" t="s">
        <v>232</v>
      </c>
      <c r="M84" s="14"/>
      <c r="N84" s="4"/>
      <c r="O84" s="4"/>
      <c r="P84" s="4"/>
      <c r="Q84" s="4"/>
      <c r="R84" s="4"/>
      <c r="S84" s="4"/>
      <c r="T84" s="4"/>
      <c r="U84" s="4"/>
      <c r="V84" s="4"/>
      <c r="W84" s="4"/>
    </row>
    <row r="85" spans="1:79" ht="28.8" x14ac:dyDescent="0.3">
      <c r="A85" s="6" t="s">
        <v>233</v>
      </c>
      <c r="B85" s="6" t="s">
        <v>234</v>
      </c>
      <c r="C85" s="6" t="s">
        <v>235</v>
      </c>
      <c r="D85" s="6"/>
      <c r="E85" s="6" t="s">
        <v>233</v>
      </c>
      <c r="F85" s="6" t="s">
        <v>234</v>
      </c>
      <c r="G85" s="6" t="s">
        <v>235</v>
      </c>
      <c r="H85" s="6"/>
      <c r="I85" s="6" t="s">
        <v>233</v>
      </c>
      <c r="J85" s="6" t="s">
        <v>234</v>
      </c>
      <c r="K85" s="6" t="s">
        <v>235</v>
      </c>
      <c r="L85" s="6"/>
      <c r="M85" s="14" t="s">
        <v>256</v>
      </c>
      <c r="N85" s="4"/>
      <c r="O85" s="4"/>
      <c r="P85" s="4"/>
      <c r="Q85" s="4"/>
      <c r="R85" s="4"/>
      <c r="S85" s="4"/>
      <c r="T85" s="4"/>
      <c r="U85" s="4"/>
      <c r="V85" s="4"/>
      <c r="W85" s="4"/>
    </row>
    <row r="86" spans="1:79" x14ac:dyDescent="0.3">
      <c r="A86" s="6"/>
      <c r="B86" s="6"/>
      <c r="C86" s="6"/>
      <c r="D86" s="6"/>
      <c r="E86" s="6"/>
      <c r="F86" s="6"/>
      <c r="G86" s="6"/>
      <c r="H86" s="6"/>
      <c r="I86" s="17"/>
      <c r="J86" s="4"/>
      <c r="K86" s="4"/>
      <c r="L86" s="4"/>
      <c r="M86" s="6"/>
      <c r="N86" s="4"/>
      <c r="O86" s="4"/>
      <c r="P86" s="4"/>
      <c r="Q86" s="4"/>
      <c r="R86" s="4"/>
      <c r="S86" s="4"/>
      <c r="T86" s="4"/>
      <c r="U86" s="4"/>
      <c r="V86" s="4"/>
      <c r="W86" s="4"/>
    </row>
    <row r="87" spans="1:79" x14ac:dyDescent="0.3">
      <c r="A87" s="14" t="s">
        <v>258</v>
      </c>
      <c r="B87" s="6" t="s">
        <v>259</v>
      </c>
      <c r="C87" s="6"/>
      <c r="D87" s="4"/>
      <c r="E87" s="4"/>
      <c r="F87" s="4"/>
      <c r="G87" s="4"/>
      <c r="H87" s="4"/>
      <c r="I87" s="6"/>
      <c r="J87" s="4"/>
      <c r="K87" s="4"/>
      <c r="L87" s="4"/>
      <c r="M87" s="6"/>
      <c r="N87" s="4"/>
      <c r="O87" s="4"/>
      <c r="P87" s="4"/>
      <c r="Q87" s="4"/>
      <c r="R87" s="4"/>
      <c r="S87" s="4"/>
      <c r="T87" s="4"/>
      <c r="U87" s="4"/>
      <c r="V87" s="4"/>
      <c r="W87" s="4"/>
    </row>
    <row r="88" spans="1:79" ht="72" x14ac:dyDescent="0.3">
      <c r="A88" s="6" t="s">
        <v>264</v>
      </c>
      <c r="B88" s="6"/>
      <c r="C88" s="6"/>
      <c r="D88" s="6" t="s">
        <v>228</v>
      </c>
      <c r="E88" s="6" t="s">
        <v>260</v>
      </c>
      <c r="F88" s="6"/>
      <c r="G88" s="6"/>
      <c r="H88" s="6" t="s">
        <v>228</v>
      </c>
      <c r="I88" s="6" t="s">
        <v>261</v>
      </c>
      <c r="J88" s="6"/>
      <c r="K88" s="6"/>
      <c r="L88" s="6" t="s">
        <v>228</v>
      </c>
      <c r="M88" s="14" t="s">
        <v>7</v>
      </c>
      <c r="N88" s="14"/>
      <c r="O88" s="14"/>
      <c r="P88" s="14" t="s">
        <v>232</v>
      </c>
      <c r="Q88" s="14"/>
      <c r="R88" s="4"/>
      <c r="S88" s="4"/>
      <c r="T88" s="4"/>
      <c r="U88" s="4"/>
      <c r="V88" s="4"/>
      <c r="W88" s="4"/>
    </row>
    <row r="89" spans="1:79" ht="28.8" x14ac:dyDescent="0.3">
      <c r="A89" s="6" t="s">
        <v>233</v>
      </c>
      <c r="B89" s="6" t="s">
        <v>234</v>
      </c>
      <c r="C89" s="6" t="s">
        <v>235</v>
      </c>
      <c r="D89" s="6"/>
      <c r="E89" s="6" t="s">
        <v>233</v>
      </c>
      <c r="F89" s="6" t="s">
        <v>234</v>
      </c>
      <c r="G89" s="6" t="s">
        <v>235</v>
      </c>
      <c r="H89" s="6"/>
      <c r="I89" s="6" t="s">
        <v>235</v>
      </c>
      <c r="J89" s="6" t="s">
        <v>233</v>
      </c>
      <c r="K89" s="6" t="s">
        <v>234</v>
      </c>
      <c r="L89" s="6"/>
      <c r="M89" s="6" t="s">
        <v>233</v>
      </c>
      <c r="N89" s="6" t="s">
        <v>234</v>
      </c>
      <c r="O89" s="6" t="s">
        <v>235</v>
      </c>
      <c r="P89" s="6"/>
      <c r="Q89" s="14" t="s">
        <v>262</v>
      </c>
      <c r="R89" s="4"/>
      <c r="S89" s="4"/>
      <c r="T89" s="4"/>
      <c r="U89" s="4"/>
      <c r="V89" s="4"/>
      <c r="W89" s="4"/>
    </row>
    <row r="90" spans="1:79" x14ac:dyDescent="0.3">
      <c r="A90" s="6"/>
      <c r="B90" s="6"/>
      <c r="C90" s="6"/>
      <c r="D90" s="6"/>
      <c r="E90" s="6"/>
      <c r="F90" s="6"/>
      <c r="G90" s="6"/>
      <c r="H90" s="6"/>
      <c r="I90" s="6"/>
      <c r="J90" s="6"/>
      <c r="K90" s="6"/>
      <c r="L90" s="6"/>
      <c r="M90" s="17"/>
      <c r="N90" s="4"/>
      <c r="O90" s="4"/>
      <c r="P90" s="4"/>
      <c r="Q90" s="4"/>
      <c r="R90" s="4"/>
      <c r="S90" s="4"/>
      <c r="T90" s="4"/>
      <c r="U90" s="4"/>
      <c r="V90" s="4"/>
      <c r="W90" s="4"/>
    </row>
    <row r="91" spans="1:79" x14ac:dyDescent="0.3">
      <c r="A91" s="56" t="s">
        <v>265</v>
      </c>
      <c r="B91" s="57"/>
      <c r="C91" s="57"/>
      <c r="D91" s="57"/>
      <c r="E91" s="57"/>
      <c r="F91" s="57"/>
      <c r="G91" s="57"/>
      <c r="H91" s="57"/>
      <c r="I91" s="57"/>
      <c r="J91" s="57"/>
      <c r="K91" s="57"/>
      <c r="L91" s="57"/>
      <c r="M91" s="57"/>
      <c r="N91" s="57"/>
      <c r="O91" s="57"/>
      <c r="P91" s="57"/>
      <c r="Q91" s="57"/>
      <c r="R91" s="57"/>
      <c r="S91" s="57"/>
      <c r="T91" s="57"/>
      <c r="U91" s="57"/>
      <c r="V91" s="57"/>
      <c r="W91" s="58"/>
    </row>
    <row r="92" spans="1:79" x14ac:dyDescent="0.3">
      <c r="A92" s="14" t="s">
        <v>243</v>
      </c>
      <c r="B92" s="6" t="s">
        <v>265</v>
      </c>
      <c r="C92" s="14"/>
      <c r="D92" s="14"/>
      <c r="E92" s="14"/>
      <c r="F92" s="14"/>
      <c r="G92" s="14"/>
      <c r="H92" s="14"/>
      <c r="I92" s="14"/>
      <c r="J92" s="14"/>
      <c r="K92" s="14"/>
      <c r="L92" s="14"/>
      <c r="M92" s="14"/>
      <c r="N92" s="6"/>
      <c r="O92" s="6"/>
      <c r="P92" s="4"/>
      <c r="Q92" s="6"/>
      <c r="R92" s="6"/>
      <c r="S92" s="4"/>
      <c r="T92" s="4"/>
      <c r="U92" s="4"/>
      <c r="V92" s="4"/>
      <c r="W92" s="4"/>
      <c r="BA92" s="13"/>
      <c r="BC92" s="13"/>
      <c r="BF92" s="13"/>
      <c r="BG92" s="13"/>
      <c r="BH92" s="13"/>
      <c r="BI92" s="13"/>
      <c r="BJ92" s="13"/>
      <c r="BK92" s="13"/>
      <c r="BL92" s="13"/>
      <c r="BM92" s="13"/>
      <c r="BN92" s="13"/>
      <c r="BO92" s="13"/>
      <c r="BP92" s="13"/>
    </row>
    <row r="93" spans="1:79" ht="72" x14ac:dyDescent="0.3">
      <c r="A93" s="14" t="s">
        <v>142</v>
      </c>
      <c r="B93" s="6" t="s">
        <v>244</v>
      </c>
      <c r="C93" s="6" t="s">
        <v>227</v>
      </c>
      <c r="D93" s="6"/>
      <c r="E93" s="6"/>
      <c r="F93" s="6" t="s">
        <v>228</v>
      </c>
      <c r="G93" s="6" t="s">
        <v>245</v>
      </c>
      <c r="H93" s="6"/>
      <c r="I93" s="6"/>
      <c r="J93" s="6" t="s">
        <v>228</v>
      </c>
      <c r="K93" s="6" t="s">
        <v>246</v>
      </c>
      <c r="L93" s="6"/>
      <c r="M93" s="6"/>
      <c r="N93" s="6" t="s">
        <v>228</v>
      </c>
      <c r="O93" s="6" t="s">
        <v>231</v>
      </c>
      <c r="P93" s="6"/>
      <c r="Q93" s="6"/>
      <c r="R93" s="6" t="s">
        <v>228</v>
      </c>
      <c r="S93" s="14" t="s">
        <v>7</v>
      </c>
      <c r="T93" s="14"/>
      <c r="U93" s="14"/>
      <c r="V93" s="14" t="s">
        <v>232</v>
      </c>
      <c r="W93" s="14"/>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row>
    <row r="94" spans="1:79" ht="28.8" x14ac:dyDescent="0.3">
      <c r="A94" s="6"/>
      <c r="B94" s="6"/>
      <c r="C94" s="6" t="s">
        <v>233</v>
      </c>
      <c r="D94" s="6" t="s">
        <v>234</v>
      </c>
      <c r="E94" s="6" t="s">
        <v>235</v>
      </c>
      <c r="F94" s="6"/>
      <c r="G94" s="6" t="s">
        <v>233</v>
      </c>
      <c r="H94" s="6" t="s">
        <v>234</v>
      </c>
      <c r="I94" s="6" t="s">
        <v>235</v>
      </c>
      <c r="J94" s="6"/>
      <c r="K94" s="6" t="s">
        <v>233</v>
      </c>
      <c r="L94" s="6" t="s">
        <v>234</v>
      </c>
      <c r="M94" s="6" t="s">
        <v>235</v>
      </c>
      <c r="N94" s="6"/>
      <c r="O94" s="6" t="s">
        <v>233</v>
      </c>
      <c r="P94" s="6" t="s">
        <v>234</v>
      </c>
      <c r="Q94" s="6" t="s">
        <v>235</v>
      </c>
      <c r="R94" s="6"/>
      <c r="S94" s="6" t="s">
        <v>233</v>
      </c>
      <c r="T94" s="6" t="s">
        <v>234</v>
      </c>
      <c r="U94" s="6" t="s">
        <v>235</v>
      </c>
      <c r="V94" s="6"/>
      <c r="W94" s="14" t="s">
        <v>247</v>
      </c>
    </row>
    <row r="95" spans="1:79" x14ac:dyDescent="0.3">
      <c r="A95" s="6"/>
      <c r="B95" s="6"/>
      <c r="C95" s="6"/>
      <c r="D95" s="6"/>
      <c r="E95" s="6"/>
      <c r="F95" s="6"/>
      <c r="G95" s="6"/>
      <c r="H95" s="6"/>
      <c r="I95" s="6"/>
      <c r="J95" s="6"/>
      <c r="K95" s="6"/>
      <c r="L95" s="6"/>
      <c r="M95" s="6"/>
      <c r="N95" s="6"/>
      <c r="O95" s="6"/>
      <c r="P95" s="6"/>
      <c r="Q95" s="6"/>
      <c r="R95" s="6"/>
      <c r="S95" s="17"/>
      <c r="T95" s="4"/>
      <c r="U95" s="17"/>
      <c r="V95" s="4"/>
      <c r="W95" s="17"/>
    </row>
    <row r="96" spans="1:79" x14ac:dyDescent="0.3">
      <c r="A96" s="14" t="s">
        <v>248</v>
      </c>
      <c r="B96" s="6"/>
      <c r="C96" s="6"/>
      <c r="D96" s="6"/>
      <c r="E96" s="6"/>
      <c r="F96" s="6"/>
      <c r="G96" s="4"/>
      <c r="H96" s="4"/>
      <c r="I96" s="4"/>
      <c r="J96" s="6"/>
      <c r="K96" s="6"/>
      <c r="L96" s="4"/>
      <c r="M96" s="6"/>
      <c r="N96" s="4"/>
      <c r="O96" s="4"/>
      <c r="P96" s="4"/>
      <c r="Q96" s="4"/>
      <c r="R96" s="4"/>
      <c r="S96" s="4"/>
      <c r="T96" s="4"/>
      <c r="U96" s="4"/>
      <c r="V96" s="4"/>
      <c r="W96" s="4"/>
    </row>
    <row r="97" spans="1:23" ht="72" x14ac:dyDescent="0.3">
      <c r="A97" s="6" t="s">
        <v>249</v>
      </c>
      <c r="B97" s="6"/>
      <c r="C97" s="6"/>
      <c r="D97" s="6" t="s">
        <v>228</v>
      </c>
      <c r="E97" s="6" t="s">
        <v>250</v>
      </c>
      <c r="F97" s="6"/>
      <c r="G97" s="6"/>
      <c r="H97" s="6" t="s">
        <v>228</v>
      </c>
      <c r="I97" s="6" t="s">
        <v>251</v>
      </c>
      <c r="J97" s="6"/>
      <c r="K97" s="6"/>
      <c r="L97" s="6" t="s">
        <v>228</v>
      </c>
      <c r="M97" s="14" t="s">
        <v>7</v>
      </c>
      <c r="N97" s="14"/>
      <c r="O97" s="14"/>
      <c r="P97" s="14" t="s">
        <v>232</v>
      </c>
      <c r="Q97" s="14"/>
      <c r="R97" s="4"/>
      <c r="S97" s="4"/>
      <c r="T97" s="4"/>
      <c r="U97" s="4"/>
      <c r="V97" s="4"/>
      <c r="W97" s="4"/>
    </row>
    <row r="98" spans="1:23" ht="28.8" x14ac:dyDescent="0.3">
      <c r="A98" s="6" t="s">
        <v>233</v>
      </c>
      <c r="B98" s="6" t="s">
        <v>234</v>
      </c>
      <c r="C98" s="6" t="s">
        <v>235</v>
      </c>
      <c r="D98" s="6"/>
      <c r="E98" s="6" t="s">
        <v>233</v>
      </c>
      <c r="F98" s="6" t="s">
        <v>234</v>
      </c>
      <c r="G98" s="6" t="s">
        <v>235</v>
      </c>
      <c r="H98" s="6"/>
      <c r="I98" s="6" t="s">
        <v>233</v>
      </c>
      <c r="J98" s="6" t="s">
        <v>234</v>
      </c>
      <c r="K98" s="6" t="s">
        <v>235</v>
      </c>
      <c r="L98" s="6"/>
      <c r="M98" s="6" t="s">
        <v>233</v>
      </c>
      <c r="N98" s="6" t="s">
        <v>234</v>
      </c>
      <c r="O98" s="6" t="s">
        <v>235</v>
      </c>
      <c r="P98" s="6"/>
      <c r="Q98" s="14" t="s">
        <v>252</v>
      </c>
      <c r="R98" s="4"/>
      <c r="S98" s="4"/>
      <c r="T98" s="4"/>
      <c r="U98" s="4"/>
      <c r="V98" s="4"/>
      <c r="W98" s="4"/>
    </row>
    <row r="99" spans="1:23" x14ac:dyDescent="0.3">
      <c r="A99" s="6"/>
      <c r="B99" s="6"/>
      <c r="C99" s="6"/>
      <c r="D99" s="6"/>
      <c r="E99" s="6"/>
      <c r="F99" s="6"/>
      <c r="G99" s="6"/>
      <c r="H99" s="6"/>
      <c r="I99" s="6"/>
      <c r="J99" s="6"/>
      <c r="K99" s="6"/>
      <c r="L99" s="6"/>
      <c r="M99" s="17"/>
      <c r="N99" s="4"/>
      <c r="O99" s="4"/>
      <c r="P99" s="4"/>
      <c r="Q99" s="4"/>
      <c r="R99" s="4"/>
      <c r="S99" s="4"/>
      <c r="T99" s="4"/>
      <c r="U99" s="4"/>
      <c r="V99" s="4"/>
      <c r="W99" s="4"/>
    </row>
    <row r="100" spans="1:23" x14ac:dyDescent="0.3">
      <c r="A100" s="14" t="s">
        <v>253</v>
      </c>
      <c r="B100" s="6"/>
      <c r="C100" s="6"/>
      <c r="D100" s="4"/>
      <c r="E100" s="4"/>
      <c r="F100" s="4"/>
      <c r="G100" s="4"/>
      <c r="H100" s="4"/>
      <c r="I100" s="4"/>
      <c r="J100" s="4"/>
      <c r="K100" s="4"/>
      <c r="L100" s="4"/>
      <c r="M100" s="6"/>
      <c r="N100" s="4"/>
      <c r="O100" s="4"/>
      <c r="P100" s="4"/>
      <c r="Q100" s="4"/>
      <c r="R100" s="4"/>
      <c r="S100" s="4"/>
      <c r="T100" s="4"/>
      <c r="U100" s="4"/>
      <c r="V100" s="4"/>
      <c r="W100" s="4"/>
    </row>
    <row r="101" spans="1:23" ht="72" x14ac:dyDescent="0.3">
      <c r="A101" s="6" t="s">
        <v>254</v>
      </c>
      <c r="B101" s="6"/>
      <c r="C101" s="6"/>
      <c r="D101" s="6" t="s">
        <v>228</v>
      </c>
      <c r="E101" s="6" t="s">
        <v>255</v>
      </c>
      <c r="F101" s="6"/>
      <c r="G101" s="6"/>
      <c r="H101" s="6" t="s">
        <v>228</v>
      </c>
      <c r="I101" s="14" t="s">
        <v>7</v>
      </c>
      <c r="J101" s="14"/>
      <c r="K101" s="14"/>
      <c r="L101" s="14" t="s">
        <v>232</v>
      </c>
      <c r="M101" s="14"/>
      <c r="N101" s="4"/>
      <c r="O101" s="4"/>
      <c r="P101" s="4"/>
      <c r="Q101" s="4"/>
      <c r="R101" s="4"/>
      <c r="S101" s="4"/>
      <c r="T101" s="4"/>
      <c r="U101" s="4"/>
      <c r="V101" s="4"/>
      <c r="W101" s="4"/>
    </row>
    <row r="102" spans="1:23" ht="28.8" x14ac:dyDescent="0.3">
      <c r="A102" s="6" t="s">
        <v>233</v>
      </c>
      <c r="B102" s="6" t="s">
        <v>234</v>
      </c>
      <c r="C102" s="6" t="s">
        <v>235</v>
      </c>
      <c r="D102" s="6"/>
      <c r="E102" s="6" t="s">
        <v>233</v>
      </c>
      <c r="F102" s="6" t="s">
        <v>234</v>
      </c>
      <c r="G102" s="6" t="s">
        <v>235</v>
      </c>
      <c r="H102" s="6"/>
      <c r="I102" s="6" t="s">
        <v>233</v>
      </c>
      <c r="J102" s="6" t="s">
        <v>234</v>
      </c>
      <c r="K102" s="6" t="s">
        <v>235</v>
      </c>
      <c r="L102" s="6"/>
      <c r="M102" s="14" t="s">
        <v>256</v>
      </c>
      <c r="N102" s="4"/>
      <c r="O102" s="4"/>
      <c r="P102" s="4"/>
      <c r="Q102" s="4"/>
      <c r="R102" s="4"/>
      <c r="S102" s="4"/>
      <c r="T102" s="4"/>
      <c r="U102" s="4"/>
      <c r="V102" s="4"/>
      <c r="W102" s="4"/>
    </row>
    <row r="103" spans="1:23" x14ac:dyDescent="0.3">
      <c r="A103" s="6"/>
      <c r="B103" s="6"/>
      <c r="C103" s="6"/>
      <c r="D103" s="6"/>
      <c r="E103" s="6"/>
      <c r="F103" s="6"/>
      <c r="G103" s="6"/>
      <c r="H103" s="6"/>
      <c r="I103" s="17"/>
      <c r="J103" s="4"/>
      <c r="K103" s="4"/>
      <c r="L103" s="4"/>
      <c r="M103" s="6"/>
      <c r="N103" s="4"/>
      <c r="O103" s="4"/>
      <c r="P103" s="4"/>
      <c r="Q103" s="4"/>
      <c r="R103" s="4"/>
      <c r="S103" s="4"/>
      <c r="T103" s="4"/>
      <c r="U103" s="4"/>
      <c r="V103" s="4"/>
      <c r="W103" s="4"/>
    </row>
    <row r="104" spans="1:23" x14ac:dyDescent="0.3">
      <c r="A104" s="14" t="s">
        <v>258</v>
      </c>
      <c r="B104" s="6" t="s">
        <v>259</v>
      </c>
      <c r="C104" s="6"/>
      <c r="D104" s="4"/>
      <c r="E104" s="4"/>
      <c r="F104" s="4"/>
      <c r="G104" s="4"/>
      <c r="H104" s="4"/>
      <c r="I104" s="6"/>
      <c r="J104" s="4"/>
      <c r="K104" s="4"/>
      <c r="L104" s="4"/>
      <c r="M104" s="6"/>
      <c r="N104" s="4"/>
      <c r="O104" s="4"/>
      <c r="P104" s="4"/>
      <c r="Q104" s="4"/>
      <c r="R104" s="4"/>
      <c r="S104" s="4"/>
      <c r="T104" s="4"/>
      <c r="U104" s="4"/>
      <c r="V104" s="4"/>
      <c r="W104" s="4"/>
    </row>
    <row r="105" spans="1:23" ht="72" x14ac:dyDescent="0.3">
      <c r="A105" s="6" t="s">
        <v>264</v>
      </c>
      <c r="B105" s="6"/>
      <c r="C105" s="6"/>
      <c r="D105" s="6" t="s">
        <v>228</v>
      </c>
      <c r="E105" s="6" t="s">
        <v>260</v>
      </c>
      <c r="F105" s="6"/>
      <c r="G105" s="6"/>
      <c r="H105" s="6" t="s">
        <v>228</v>
      </c>
      <c r="I105" s="6" t="s">
        <v>261</v>
      </c>
      <c r="J105" s="6"/>
      <c r="K105" s="6"/>
      <c r="L105" s="6" t="s">
        <v>228</v>
      </c>
      <c r="M105" s="14" t="s">
        <v>7</v>
      </c>
      <c r="N105" s="14"/>
      <c r="O105" s="14"/>
      <c r="P105" s="14" t="s">
        <v>232</v>
      </c>
      <c r="Q105" s="14"/>
      <c r="R105" s="4"/>
      <c r="S105" s="4"/>
      <c r="T105" s="4"/>
      <c r="U105" s="4"/>
      <c r="V105" s="4"/>
      <c r="W105" s="4"/>
    </row>
    <row r="106" spans="1:23" ht="28.8" x14ac:dyDescent="0.3">
      <c r="A106" s="6" t="s">
        <v>233</v>
      </c>
      <c r="B106" s="6" t="s">
        <v>234</v>
      </c>
      <c r="C106" s="6" t="s">
        <v>235</v>
      </c>
      <c r="D106" s="6"/>
      <c r="E106" s="6" t="s">
        <v>233</v>
      </c>
      <c r="F106" s="6" t="s">
        <v>234</v>
      </c>
      <c r="G106" s="6" t="s">
        <v>235</v>
      </c>
      <c r="H106" s="6"/>
      <c r="I106" s="6" t="s">
        <v>235</v>
      </c>
      <c r="J106" s="6" t="s">
        <v>233</v>
      </c>
      <c r="K106" s="6" t="s">
        <v>234</v>
      </c>
      <c r="L106" s="6"/>
      <c r="M106" s="6" t="s">
        <v>233</v>
      </c>
      <c r="N106" s="6" t="s">
        <v>234</v>
      </c>
      <c r="O106" s="6" t="s">
        <v>235</v>
      </c>
      <c r="P106" s="6"/>
      <c r="Q106" s="14" t="s">
        <v>262</v>
      </c>
      <c r="R106" s="4"/>
      <c r="S106" s="4"/>
      <c r="T106" s="4"/>
      <c r="U106" s="4"/>
      <c r="V106" s="4"/>
      <c r="W106" s="4"/>
    </row>
    <row r="107" spans="1:23" x14ac:dyDescent="0.3">
      <c r="A107" s="6"/>
      <c r="B107" s="6"/>
      <c r="C107" s="6"/>
      <c r="D107" s="6"/>
      <c r="E107" s="6"/>
      <c r="F107" s="6"/>
      <c r="G107" s="6"/>
      <c r="H107" s="6"/>
      <c r="I107" s="6"/>
      <c r="J107" s="6"/>
      <c r="K107" s="6"/>
      <c r="L107" s="6"/>
      <c r="M107" s="17"/>
      <c r="N107" s="4"/>
      <c r="O107" s="4"/>
      <c r="P107" s="4"/>
      <c r="Q107" s="4"/>
      <c r="R107" s="4"/>
      <c r="S107" s="4"/>
      <c r="T107" s="4"/>
      <c r="U107" s="4"/>
      <c r="V107" s="4"/>
      <c r="W107" s="4"/>
    </row>
    <row r="108" spans="1:23" ht="16.05" customHeight="1" x14ac:dyDescent="0.3">
      <c r="A108" s="51" t="s">
        <v>266</v>
      </c>
      <c r="B108" s="51"/>
      <c r="C108" s="51"/>
      <c r="D108" s="51"/>
      <c r="E108" s="51"/>
      <c r="F108" s="51"/>
      <c r="G108" s="51"/>
      <c r="H108" s="51"/>
      <c r="I108" s="51"/>
      <c r="J108" s="51"/>
      <c r="K108" s="51"/>
    </row>
    <row r="109" spans="1:23" x14ac:dyDescent="0.3">
      <c r="A109" s="14" t="s">
        <v>267</v>
      </c>
      <c r="B109" s="14"/>
      <c r="C109" s="4"/>
      <c r="D109" s="4"/>
      <c r="E109" s="4"/>
      <c r="F109" s="4"/>
      <c r="G109" s="4"/>
      <c r="H109" s="4"/>
      <c r="I109" s="4"/>
      <c r="J109" s="4"/>
      <c r="K109" s="4"/>
    </row>
    <row r="110" spans="1:23" x14ac:dyDescent="0.3">
      <c r="A110" s="6"/>
      <c r="B110" s="6"/>
      <c r="C110" s="4"/>
      <c r="D110" s="4"/>
      <c r="E110" s="4"/>
      <c r="F110" s="4"/>
      <c r="G110" s="4"/>
      <c r="H110" s="4"/>
      <c r="I110" s="4"/>
      <c r="J110" s="4"/>
      <c r="K110" s="4"/>
    </row>
    <row r="111" spans="1:23" x14ac:dyDescent="0.3">
      <c r="A111" s="17" t="s">
        <v>235</v>
      </c>
      <c r="B111" s="17"/>
      <c r="C111" s="4"/>
      <c r="D111" s="4"/>
      <c r="E111" s="4"/>
      <c r="F111" s="4"/>
      <c r="G111" s="4"/>
      <c r="H111" s="4"/>
      <c r="I111" s="4"/>
      <c r="J111" s="4"/>
      <c r="K111" s="4"/>
    </row>
    <row r="112" spans="1:23" x14ac:dyDescent="0.3">
      <c r="A112" s="17"/>
      <c r="B112" s="17"/>
      <c r="C112" s="4"/>
      <c r="D112" s="4"/>
      <c r="E112" s="4"/>
      <c r="F112" s="4"/>
      <c r="G112" s="4"/>
      <c r="H112" s="4"/>
      <c r="I112" s="4"/>
      <c r="J112" s="4"/>
      <c r="K112" s="4"/>
    </row>
    <row r="113" spans="1:11" x14ac:dyDescent="0.3">
      <c r="A113" s="52" t="s">
        <v>268</v>
      </c>
      <c r="B113" s="53"/>
      <c r="C113" s="53"/>
      <c r="D113" s="53"/>
      <c r="E113" s="53"/>
      <c r="F113" s="53"/>
      <c r="G113" s="53"/>
      <c r="H113" s="53"/>
      <c r="I113" s="53"/>
      <c r="J113" s="53"/>
      <c r="K113" s="54"/>
    </row>
    <row r="114" spans="1:11" x14ac:dyDescent="0.3">
      <c r="A114" s="6" t="s">
        <v>269</v>
      </c>
      <c r="B114" s="4"/>
      <c r="C114" s="4"/>
      <c r="D114" s="4"/>
      <c r="E114" s="4"/>
      <c r="F114" s="4"/>
      <c r="G114" s="4"/>
      <c r="H114" s="4"/>
      <c r="I114" s="4"/>
      <c r="J114" s="4"/>
      <c r="K114" s="4"/>
    </row>
    <row r="115" spans="1:11" ht="86.4" x14ac:dyDescent="0.3">
      <c r="A115" s="14" t="s">
        <v>142</v>
      </c>
      <c r="B115" s="14" t="s">
        <v>270</v>
      </c>
      <c r="C115" s="14" t="s">
        <v>271</v>
      </c>
      <c r="D115" s="14" t="s">
        <v>272</v>
      </c>
      <c r="E115" s="14" t="s">
        <v>273</v>
      </c>
      <c r="F115" s="14" t="s">
        <v>274</v>
      </c>
      <c r="G115" s="14" t="s">
        <v>275</v>
      </c>
      <c r="H115" s="14" t="s">
        <v>276</v>
      </c>
      <c r="I115" s="14" t="s">
        <v>277</v>
      </c>
      <c r="J115" s="14" t="s">
        <v>278</v>
      </c>
      <c r="K115" s="14" t="s">
        <v>279</v>
      </c>
    </row>
    <row r="116" spans="1:11" x14ac:dyDescent="0.3">
      <c r="A116" s="6" t="s">
        <v>280</v>
      </c>
      <c r="B116" s="6"/>
      <c r="C116" s="6"/>
      <c r="D116" s="6"/>
      <c r="E116" s="6"/>
      <c r="F116" s="6"/>
      <c r="G116" s="6"/>
      <c r="H116" s="6"/>
      <c r="I116" s="6"/>
      <c r="J116" s="4"/>
      <c r="K116" s="4"/>
    </row>
    <row r="117" spans="1:11" x14ac:dyDescent="0.3">
      <c r="A117" s="4"/>
      <c r="B117" s="4"/>
      <c r="C117" s="4"/>
      <c r="D117" s="4"/>
      <c r="E117" s="4"/>
      <c r="F117" s="4"/>
      <c r="G117" s="4"/>
      <c r="H117" s="4"/>
      <c r="I117" s="4"/>
      <c r="J117" s="4"/>
      <c r="K117" s="4"/>
    </row>
  </sheetData>
  <mergeCells count="15">
    <mergeCell ref="A2:C2"/>
    <mergeCell ref="A3:C3"/>
    <mergeCell ref="A34:G34"/>
    <mergeCell ref="A113:K113"/>
    <mergeCell ref="A35:G35"/>
    <mergeCell ref="A50:M50"/>
    <mergeCell ref="A108:K108"/>
    <mergeCell ref="A53:M53"/>
    <mergeCell ref="A57:W57"/>
    <mergeCell ref="A74:W74"/>
    <mergeCell ref="A91:W91"/>
    <mergeCell ref="A43:T43"/>
    <mergeCell ref="A46:T46"/>
    <mergeCell ref="A37:G37"/>
    <mergeCell ref="A40:F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Re-Roofing</vt:lpstr>
      <vt:lpstr>New Construction</vt:lpstr>
      <vt:lpstr>Time &amp; Motion Form - Re-Roofing</vt:lpstr>
      <vt:lpstr>Time &amp; Motion Form - New cons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Cook, Jeff</cp:lastModifiedBy>
  <cp:revision/>
  <dcterms:created xsi:type="dcterms:W3CDTF">2022-09-21T16:28:42Z</dcterms:created>
  <dcterms:modified xsi:type="dcterms:W3CDTF">2023-03-08T19:50:08Z</dcterms:modified>
  <cp:category/>
  <cp:contentStatus/>
</cp:coreProperties>
</file>